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2"/>
  <workbookPr defaultThemeVersion="124226"/>
  <mc:AlternateContent xmlns:mc="http://schemas.openxmlformats.org/markup-compatibility/2006">
    <mc:Choice Requires="x15">
      <x15ac:absPath xmlns:x15ac="http://schemas.microsoft.com/office/spreadsheetml/2010/11/ac" url="D:\華資料\新版網頁資料\其他活動\"/>
    </mc:Choice>
  </mc:AlternateContent>
  <xr:revisionPtr revIDLastSave="0" documentId="13_ncr:40009_{11B43024-9877-4C26-84F4-FD20FF6CEEAF}" xr6:coauthVersionLast="36" xr6:coauthVersionMax="36" xr10:uidLastSave="{00000000-0000-0000-0000-000000000000}"/>
  <bookViews>
    <workbookView xWindow="32772" yWindow="32772" windowWidth="20160" windowHeight="7992" firstSheet="1" activeTab="1"/>
  </bookViews>
  <sheets>
    <sheet name="工作表1" sheetId="4" r:id="rId1"/>
    <sheet name="111預算" sheetId="1" r:id="rId2"/>
  </sheets>
  <calcPr calcId="191029"/>
</workbook>
</file>

<file path=xl/calcChain.xml><?xml version="1.0" encoding="utf-8"?>
<calcChain xmlns="http://schemas.openxmlformats.org/spreadsheetml/2006/main">
  <c r="F145" i="1" l="1"/>
  <c r="F15" i="1"/>
  <c r="C130" i="1"/>
  <c r="C140" i="1"/>
  <c r="D130" i="1"/>
  <c r="E130" i="1"/>
  <c r="B130" i="1"/>
  <c r="F129" i="1"/>
  <c r="F158" i="1"/>
  <c r="F157" i="1"/>
  <c r="F156" i="1"/>
  <c r="F116" i="1"/>
  <c r="F115" i="1"/>
  <c r="F117" i="1"/>
  <c r="F109" i="1"/>
  <c r="F110" i="1"/>
  <c r="F71" i="1"/>
  <c r="F70" i="1"/>
  <c r="F69" i="1"/>
  <c r="F72" i="1"/>
  <c r="F85" i="1"/>
  <c r="F63" i="1"/>
  <c r="F56" i="1"/>
  <c r="F55" i="1"/>
  <c r="F54" i="1"/>
  <c r="F57" i="1"/>
  <c r="F48" i="1"/>
  <c r="F47" i="1"/>
  <c r="F46" i="1"/>
  <c r="F45" i="1"/>
  <c r="F44" i="1"/>
  <c r="F49" i="1"/>
  <c r="F58" i="1"/>
  <c r="F37" i="1"/>
  <c r="C149" i="1"/>
  <c r="D149" i="1"/>
  <c r="E149" i="1"/>
  <c r="B149" i="1"/>
  <c r="F146" i="1"/>
  <c r="F147" i="1"/>
  <c r="F149" i="1"/>
  <c r="F148" i="1"/>
  <c r="C139" i="1"/>
  <c r="D139" i="1"/>
  <c r="D140" i="1"/>
  <c r="E139" i="1"/>
  <c r="E140" i="1"/>
  <c r="B139" i="1"/>
  <c r="F137" i="1"/>
  <c r="F124" i="1"/>
  <c r="F123" i="1"/>
  <c r="F130" i="1"/>
  <c r="F140" i="1"/>
  <c r="C84" i="1"/>
  <c r="D84" i="1"/>
  <c r="E84" i="1"/>
  <c r="B84" i="1"/>
  <c r="F81" i="1"/>
  <c r="F80" i="1"/>
  <c r="F79" i="1"/>
  <c r="F78" i="1"/>
  <c r="F77" i="1"/>
  <c r="F36" i="1"/>
  <c r="F38" i="1"/>
  <c r="F155" i="1"/>
  <c r="F159" i="1"/>
  <c r="F166" i="1"/>
  <c r="F138" i="1"/>
  <c r="F128" i="1"/>
  <c r="F127" i="1"/>
  <c r="F126" i="1"/>
  <c r="F125" i="1"/>
  <c r="F103" i="1"/>
  <c r="F97" i="1"/>
  <c r="F96" i="1"/>
  <c r="F98" i="1"/>
  <c r="F83" i="1"/>
  <c r="F82" i="1"/>
  <c r="F14" i="1"/>
  <c r="F13" i="1"/>
  <c r="F16" i="1"/>
  <c r="F17" i="1"/>
  <c r="F7" i="1"/>
  <c r="F6" i="1"/>
  <c r="F16" i="4"/>
  <c r="F15" i="4"/>
  <c r="C9" i="4"/>
  <c r="B9" i="4"/>
  <c r="D6" i="4"/>
  <c r="F6" i="4"/>
  <c r="F7" i="4"/>
  <c r="F9" i="4"/>
  <c r="D5" i="4"/>
  <c r="D9" i="4"/>
  <c r="C8" i="1"/>
  <c r="D8" i="1"/>
  <c r="D17" i="1"/>
  <c r="E8" i="1"/>
  <c r="C16" i="1"/>
  <c r="C17" i="1"/>
  <c r="D16" i="1"/>
  <c r="E16" i="1"/>
  <c r="E17" i="1"/>
  <c r="B172" i="1"/>
  <c r="B165" i="1"/>
  <c r="D110" i="1"/>
  <c r="C64" i="1"/>
  <c r="C85" i="1"/>
  <c r="B64" i="1"/>
  <c r="B38" i="1"/>
  <c r="B31" i="1"/>
  <c r="B39" i="1"/>
  <c r="B24" i="1"/>
  <c r="B16" i="1"/>
  <c r="B8" i="1"/>
  <c r="E110" i="1"/>
  <c r="E118" i="1"/>
  <c r="C110" i="1"/>
  <c r="B110" i="1"/>
  <c r="E49" i="1"/>
  <c r="E58" i="1"/>
  <c r="D49" i="1"/>
  <c r="C49" i="1"/>
  <c r="B49" i="1"/>
  <c r="F91" i="1"/>
  <c r="F171" i="1"/>
  <c r="F172" i="1"/>
  <c r="F164" i="1"/>
  <c r="F165" i="1"/>
  <c r="F31" i="1"/>
  <c r="F24" i="1"/>
  <c r="E38" i="1"/>
  <c r="E39" i="1"/>
  <c r="D38" i="1"/>
  <c r="C38" i="1"/>
  <c r="E31" i="1"/>
  <c r="D31" i="1"/>
  <c r="C31" i="1"/>
  <c r="E172" i="1"/>
  <c r="D172" i="1"/>
  <c r="C172" i="1"/>
  <c r="E165" i="1"/>
  <c r="D165" i="1"/>
  <c r="C165" i="1"/>
  <c r="C166" i="1"/>
  <c r="E159" i="1"/>
  <c r="D159" i="1"/>
  <c r="C159" i="1"/>
  <c r="B159" i="1"/>
  <c r="B166" i="1"/>
  <c r="E117" i="1"/>
  <c r="D117" i="1"/>
  <c r="C117" i="1"/>
  <c r="B117" i="1"/>
  <c r="E104" i="1"/>
  <c r="D104" i="1"/>
  <c r="C104" i="1"/>
  <c r="B104" i="1"/>
  <c r="E98" i="1"/>
  <c r="D98" i="1"/>
  <c r="C98" i="1"/>
  <c r="B98" i="1"/>
  <c r="E91" i="1"/>
  <c r="D91" i="1"/>
  <c r="C91" i="1"/>
  <c r="C118" i="1"/>
  <c r="B91" i="1"/>
  <c r="B118" i="1"/>
  <c r="E72" i="1"/>
  <c r="D72" i="1"/>
  <c r="C72" i="1"/>
  <c r="B72" i="1"/>
  <c r="B85" i="1"/>
  <c r="E64" i="1"/>
  <c r="D64" i="1"/>
  <c r="E57" i="1"/>
  <c r="D57" i="1"/>
  <c r="C57" i="1"/>
  <c r="B57" i="1"/>
  <c r="B58" i="1"/>
  <c r="E24" i="1"/>
  <c r="D24" i="1"/>
  <c r="D39" i="1"/>
  <c r="C24" i="1"/>
  <c r="C39" i="1"/>
  <c r="F5" i="4"/>
  <c r="D85" i="1"/>
  <c r="E166" i="1"/>
  <c r="E85" i="1"/>
  <c r="F64" i="1"/>
  <c r="B140" i="1"/>
  <c r="B17" i="1"/>
  <c r="D118" i="1"/>
  <c r="C58" i="1"/>
  <c r="D166" i="1"/>
  <c r="D58" i="1"/>
  <c r="F104" i="1"/>
  <c r="F139" i="1"/>
  <c r="F8" i="1"/>
  <c r="F84" i="1"/>
  <c r="F11" i="4"/>
  <c r="F13" i="4"/>
  <c r="F17" i="4"/>
  <c r="E173" i="1"/>
  <c r="D173" i="1"/>
  <c r="F39" i="1"/>
  <c r="B173" i="1"/>
  <c r="F118" i="1"/>
  <c r="F173" i="1"/>
  <c r="C173" i="1"/>
</calcChain>
</file>

<file path=xl/sharedStrings.xml><?xml version="1.0" encoding="utf-8"?>
<sst xmlns="http://schemas.openxmlformats.org/spreadsheetml/2006/main" count="598" uniqueCount="359">
  <si>
    <t>工作項目</t>
    <phoneticPr fontId="1" type="noConversion"/>
  </si>
  <si>
    <t>學校配合款</t>
    <phoneticPr fontId="1" type="noConversion"/>
  </si>
  <si>
    <t>補助款</t>
    <phoneticPr fontId="1" type="noConversion"/>
  </si>
  <si>
    <t>合計</t>
    <phoneticPr fontId="1" type="noConversion"/>
  </si>
  <si>
    <t>辦理事項</t>
    <phoneticPr fontId="1" type="noConversion"/>
  </si>
  <si>
    <t>參加人數</t>
    <phoneticPr fontId="1" type="noConversion"/>
  </si>
  <si>
    <t>註解</t>
    <phoneticPr fontId="1" type="noConversion"/>
  </si>
  <si>
    <t>學校配合款_獎金</t>
    <phoneticPr fontId="1" type="noConversion"/>
  </si>
  <si>
    <t>學校配合款_獎品</t>
    <phoneticPr fontId="1" type="noConversion"/>
  </si>
  <si>
    <t>經費概算
學校配合款支應</t>
    <phoneticPr fontId="1" type="noConversion"/>
  </si>
  <si>
    <t>經費概算
學校配合款支應_獎金</t>
    <phoneticPr fontId="1" type="noConversion"/>
  </si>
  <si>
    <t>經費概算
學校配合款支應_獎品</t>
    <phoneticPr fontId="1" type="noConversion"/>
  </si>
  <si>
    <t>經費概算
學生事務與輔導補助款支應</t>
    <phoneticPr fontId="1" type="noConversion"/>
  </si>
  <si>
    <t>願景1</t>
    <phoneticPr fontId="1" type="noConversion"/>
  </si>
  <si>
    <t>願景2</t>
    <phoneticPr fontId="1" type="noConversion"/>
  </si>
  <si>
    <t>目標1-1</t>
    <phoneticPr fontId="1" type="noConversion"/>
  </si>
  <si>
    <t>策略1-1-1</t>
    <phoneticPr fontId="1" type="noConversion"/>
  </si>
  <si>
    <t>目標2-1</t>
    <phoneticPr fontId="1" type="noConversion"/>
  </si>
  <si>
    <t>策略2-1-1</t>
    <phoneticPr fontId="1" type="noConversion"/>
  </si>
  <si>
    <t>只補助社團及學生自治團體所辦理活動</t>
    <phoneticPr fontId="1" type="noConversion"/>
  </si>
  <si>
    <t>建構核心價值與特色校園文化</t>
    <phoneticPr fontId="1" type="noConversion"/>
  </si>
  <si>
    <t>建立校園之核心價值，塑造具有特色之校園文化</t>
  </si>
  <si>
    <t>確立、倡導與釐定高等教育人才培育的核心價值；配合學校整體發展與學生特質，以建立具有特色的校園文化。</t>
  </si>
  <si>
    <t>營造溫馨友善之校園環境，促進學生適性揚才與實現自我</t>
  </si>
  <si>
    <t>2-1營造安全校園生活</t>
  </si>
  <si>
    <t>2-1-1校園安全之危機管理</t>
  </si>
  <si>
    <t>目標2-2</t>
    <phoneticPr fontId="1" type="noConversion"/>
  </si>
  <si>
    <t>促進與維護健康</t>
  </si>
  <si>
    <t>策略2-2-2</t>
    <phoneticPr fontId="1" type="noConversion"/>
  </si>
  <si>
    <t>目標2-3</t>
    <phoneticPr fontId="1" type="noConversion"/>
  </si>
  <si>
    <t>促進和諧關係</t>
    <phoneticPr fontId="1" type="noConversion"/>
  </si>
  <si>
    <t>策略2-3-1</t>
    <phoneticPr fontId="1" type="noConversion"/>
  </si>
  <si>
    <t>落實性別平等教育</t>
    <phoneticPr fontId="1" type="noConversion"/>
  </si>
  <si>
    <t>策略2-3-2</t>
    <phoneticPr fontId="1" type="noConversion"/>
  </si>
  <si>
    <t>強化導師功能，有效輔導學生學習及生涯發展，促進師生和諧關係。</t>
    <phoneticPr fontId="1" type="noConversion"/>
  </si>
  <si>
    <t>策略2-3-3</t>
    <phoneticPr fontId="1" type="noConversion"/>
  </si>
  <si>
    <t>同儕與人群關係（社團與宿舍生活輔導）</t>
    <phoneticPr fontId="1" type="noConversion"/>
  </si>
  <si>
    <t>目標2-4</t>
    <phoneticPr fontId="1" type="noConversion"/>
  </si>
  <si>
    <t>促進適性揚才、自我實現</t>
    <phoneticPr fontId="1" type="noConversion"/>
  </si>
  <si>
    <t>策略2-4-1</t>
    <phoneticPr fontId="1" type="noConversion"/>
  </si>
  <si>
    <t>推動學習輔導與閱讀計畫，強化終身學習。</t>
    <phoneticPr fontId="1" type="noConversion"/>
  </si>
  <si>
    <t>策略2-4-2</t>
    <phoneticPr fontId="1" type="noConversion"/>
  </si>
  <si>
    <t>辦理藝文活動，培養人文素養</t>
    <phoneticPr fontId="1" type="noConversion"/>
  </si>
  <si>
    <t>策略2-4-3</t>
    <phoneticPr fontId="1" type="noConversion"/>
  </si>
  <si>
    <t>辦理創意活動，培養學生創新能力</t>
    <phoneticPr fontId="1" type="noConversion"/>
  </si>
  <si>
    <t>策略2-4-4</t>
    <phoneticPr fontId="1" type="noConversion"/>
  </si>
  <si>
    <t>實施新生定向輔導，發展正確的人生觀，體認教育、生活方式、工作環境等之間的關係。</t>
    <phoneticPr fontId="1" type="noConversion"/>
  </si>
  <si>
    <t>願景3</t>
    <phoneticPr fontId="1" type="noConversion"/>
  </si>
  <si>
    <t>目標3-1</t>
    <phoneticPr fontId="1" type="noConversion"/>
  </si>
  <si>
    <t>培養具良好品格的社會公民</t>
    <phoneticPr fontId="1" type="noConversion"/>
  </si>
  <si>
    <t>建立多元文化校園與培養學生良好品格與態度</t>
    <phoneticPr fontId="1" type="noConversion"/>
  </si>
  <si>
    <t>策略3-1-1</t>
    <phoneticPr fontId="1" type="noConversion"/>
  </si>
  <si>
    <t>建立學生多元參與管道，以促進學生之參與，保障學生權利，落實人權與法治知能。</t>
    <phoneticPr fontId="1" type="noConversion"/>
  </si>
  <si>
    <t>策略3-1-2</t>
    <phoneticPr fontId="1" type="noConversion"/>
  </si>
  <si>
    <t>增進學生對於當代品德之核心價值及其行為準則，具有思辨、選擇與反省，進而認同、欣賞與實踐之能力。</t>
    <phoneticPr fontId="1" type="noConversion"/>
  </si>
  <si>
    <t>目標3-2</t>
    <phoneticPr fontId="1" type="noConversion"/>
  </si>
  <si>
    <t>推動服務學習、培育熱愛鄉土及具有世界觀之社會公民</t>
    <phoneticPr fontId="1" type="noConversion"/>
  </si>
  <si>
    <t>策略3-2-1</t>
    <phoneticPr fontId="1" type="noConversion"/>
  </si>
  <si>
    <t>透過服務學習課程之引導，加強與鄰近社區之互動，以促進學生對社區關懷與鄉土文化之情感；並透過多元文化課程與國際交流，開拓國際視野，建立地球村觀念。</t>
    <phoneticPr fontId="1" type="noConversion"/>
  </si>
  <si>
    <t>願景4</t>
    <phoneticPr fontId="1" type="noConversion"/>
  </si>
  <si>
    <t>提昇學務與輔導工作之專業化、e化及績效</t>
    <phoneticPr fontId="1" type="noConversion"/>
  </si>
  <si>
    <t>目標4-2</t>
    <phoneticPr fontId="1" type="noConversion"/>
  </si>
  <si>
    <t>建立專業化之學務與輔導工作及學習型組織</t>
    <phoneticPr fontId="1" type="noConversion"/>
  </si>
  <si>
    <t>策略4-2-2</t>
    <phoneticPr fontId="1" type="noConversion"/>
  </si>
  <si>
    <t>充實學務與輔導工作人員之專業與管理知識</t>
    <phoneticPr fontId="1" type="noConversion"/>
  </si>
  <si>
    <t>策略4-2-3</t>
    <phoneticPr fontId="1" type="noConversion"/>
  </si>
  <si>
    <t>建立標竿學習模式，加強學務與輔導工作觀摩與交流及傳承，並發展成為學習型組織。</t>
    <phoneticPr fontId="1" type="noConversion"/>
  </si>
  <si>
    <t>目標4-4</t>
    <phoneticPr fontId="1" type="noConversion"/>
  </si>
  <si>
    <t>落實評鑑制度及提昇工作效能</t>
    <phoneticPr fontId="1" type="noConversion"/>
  </si>
  <si>
    <t>策略4-4-1</t>
    <phoneticPr fontId="1" type="noConversion"/>
  </si>
  <si>
    <t>建立學務與輔導工作績效評鑑制度與指標，以持續改進學務與輔導工作。</t>
    <phoneticPr fontId="1" type="noConversion"/>
  </si>
  <si>
    <t>總計</t>
    <phoneticPr fontId="1" type="noConversion"/>
  </si>
  <si>
    <t>預計辦理次數:
經費分配情形:</t>
    <phoneticPr fontId="1" type="noConversion"/>
  </si>
  <si>
    <t>策略2-1-2</t>
    <phoneticPr fontId="1" type="noConversion"/>
  </si>
  <si>
    <t>2-1-2毒品防制</t>
    <phoneticPr fontId="1" type="noConversion"/>
  </si>
  <si>
    <t>策略2-1-3</t>
    <phoneticPr fontId="1" type="noConversion"/>
  </si>
  <si>
    <t>2-1-3菸害防制</t>
    <phoneticPr fontId="1" type="noConversion"/>
  </si>
  <si>
    <t>2-4總計</t>
    <phoneticPr fontId="1" type="noConversion"/>
  </si>
  <si>
    <t>2-1總計</t>
    <phoneticPr fontId="1" type="noConversion"/>
  </si>
  <si>
    <t>2-3總計</t>
    <phoneticPr fontId="1" type="noConversion"/>
  </si>
  <si>
    <t>3-1總計</t>
    <phoneticPr fontId="1" type="noConversion"/>
  </si>
  <si>
    <t>4-2總計</t>
    <phoneticPr fontId="1" type="noConversion"/>
  </si>
  <si>
    <t>策略2-2-1</t>
    <phoneticPr fontId="1" type="noConversion"/>
  </si>
  <si>
    <t>疾病之三級預防與健康環境之維護</t>
    <phoneticPr fontId="1" type="noConversion"/>
  </si>
  <si>
    <t>心理與問題行為之三級預防</t>
    <phoneticPr fontId="1" type="noConversion"/>
  </si>
  <si>
    <t>策略2-4-5</t>
    <phoneticPr fontId="1" type="noConversion"/>
  </si>
  <si>
    <t>進行生涯輔導與職業輔導，協助學生規劃完善的就業與生涯發展方向。</t>
    <phoneticPr fontId="1" type="noConversion"/>
  </si>
  <si>
    <t>參加對象及人數</t>
    <phoneticPr fontId="1" type="noConversion"/>
  </si>
  <si>
    <t>參加對象:
參加人數:</t>
    <phoneticPr fontId="1" type="noConversion"/>
  </si>
  <si>
    <t>策略1-1-2</t>
    <phoneticPr fontId="1" type="noConversion"/>
  </si>
  <si>
    <t>配合學校整體發展與學生特質，以建立具有特色的校園文化。</t>
    <phoneticPr fontId="1" type="noConversion"/>
  </si>
  <si>
    <t>1-1-2小計</t>
    <phoneticPr fontId="1" type="noConversion"/>
  </si>
  <si>
    <t>工作項目</t>
    <phoneticPr fontId="1" type="noConversion"/>
  </si>
  <si>
    <t>2-2總計</t>
    <phoneticPr fontId="1" type="noConversion"/>
  </si>
  <si>
    <t>2-1-1小計</t>
    <phoneticPr fontId="1" type="noConversion"/>
  </si>
  <si>
    <t>2-1-2小計</t>
    <phoneticPr fontId="1" type="noConversion"/>
  </si>
  <si>
    <t>2-1-3小計</t>
    <phoneticPr fontId="1" type="noConversion"/>
  </si>
  <si>
    <t>2-2-1小計</t>
    <phoneticPr fontId="1" type="noConversion"/>
  </si>
  <si>
    <t>2-2-2小計</t>
    <phoneticPr fontId="1" type="noConversion"/>
  </si>
  <si>
    <t>2-3-1小計</t>
    <phoneticPr fontId="1" type="noConversion"/>
  </si>
  <si>
    <t>2-3-2小計</t>
    <phoneticPr fontId="1" type="noConversion"/>
  </si>
  <si>
    <t>2-3-3小計</t>
    <phoneticPr fontId="1" type="noConversion"/>
  </si>
  <si>
    <t>2-4-1小計</t>
    <phoneticPr fontId="1" type="noConversion"/>
  </si>
  <si>
    <t>2-4-2小計</t>
    <phoneticPr fontId="1" type="noConversion"/>
  </si>
  <si>
    <t>2-4-3小計</t>
    <phoneticPr fontId="1" type="noConversion"/>
  </si>
  <si>
    <t>2-4-4小計</t>
    <phoneticPr fontId="1" type="noConversion"/>
  </si>
  <si>
    <t>2-4-5小計</t>
    <phoneticPr fontId="1" type="noConversion"/>
  </si>
  <si>
    <t>3-1-1小計</t>
    <phoneticPr fontId="1" type="noConversion"/>
  </si>
  <si>
    <t>3-1-2小計</t>
    <phoneticPr fontId="1" type="noConversion"/>
  </si>
  <si>
    <t>4-2-2小計</t>
    <phoneticPr fontId="1" type="noConversion"/>
  </si>
  <si>
    <t>4-2-3小計</t>
    <phoneticPr fontId="1" type="noConversion"/>
  </si>
  <si>
    <t>4-4總計</t>
    <phoneticPr fontId="1" type="noConversion"/>
  </si>
  <si>
    <t>3-2總計</t>
    <phoneticPr fontId="1" type="noConversion"/>
  </si>
  <si>
    <t>1-1-1小計</t>
    <phoneticPr fontId="1" type="noConversion"/>
  </si>
  <si>
    <t>1-1總計</t>
    <phoneticPr fontId="1" type="noConversion"/>
  </si>
  <si>
    <t>111年度學生事務與輔導經費教育部補助款計算方式如下：</t>
    <phoneticPr fontId="2" type="noConversion"/>
  </si>
  <si>
    <t>名稱</t>
  </si>
  <si>
    <t>人數</t>
  </si>
  <si>
    <t>延修生</t>
  </si>
  <si>
    <t>補助人數</t>
  </si>
  <si>
    <t>單價</t>
  </si>
  <si>
    <t>小計</t>
  </si>
  <si>
    <t>日間部學生</t>
  </si>
  <si>
    <t>進修部、進院暨進專學生</t>
  </si>
  <si>
    <t>合計</t>
  </si>
  <si>
    <t>基本基數</t>
  </si>
  <si>
    <t>總計</t>
  </si>
  <si>
    <t>學校配合款依規至少需1：1</t>
  </si>
  <si>
    <t>111年可編列預估總數</t>
    <phoneticPr fontId="2" type="noConversion"/>
  </si>
  <si>
    <t>110年補助款</t>
    <phoneticPr fontId="2" type="noConversion"/>
  </si>
  <si>
    <t>與111年比較</t>
    <phoneticPr fontId="2" type="noConversion"/>
  </si>
  <si>
    <t>110年學校配合款</t>
    <phoneticPr fontId="2" type="noConversion"/>
  </si>
  <si>
    <t>110年編列總數</t>
    <phoneticPr fontId="2" type="noConversion"/>
  </si>
  <si>
    <t>與111年比較總數</t>
    <phoneticPr fontId="2" type="noConversion"/>
  </si>
  <si>
    <t>為培育社團人才，塑造學生參與社團活動之校園文化，辦理兩天一夜的研習活動，研習內容包括學生組織之定位、團體動力學與社團經營、活動創意規劃與執行等課程，建立良好關係，提升未來社團間的合作性，創造出不同規模的活動，藉此建立學校社團間互助合作之校園文化，並培育學生之人際溝通、跨群體合作與組織領導等能力。</t>
  </si>
  <si>
    <t>自治性組織幹部研習營</t>
  </si>
  <si>
    <t>為實踐培育高等教育人才之核心價值，建立鼓勵學生參與社團活動之校園文化，辦理兩天一夜的研習活動，研習內容包括領導知能、學生組織人際關係，藉此培養學生組織運作、活動設計、活動執行等能力。</t>
  </si>
  <si>
    <t>社團活動博覽會</t>
  </si>
  <si>
    <t>為倡導高等教育人才培育的核心價值，建立具有鼓勵參與社團活動的校園文化。辦理動、靜態社團博覽會，搭設棚架供全校社團「設置靜態攤位」及「動態表演」，藉此活動展演各社團特色及傳統，活絡校園社團氛圍，召募新生一同參與加入社團，彰顯學校重視學生自治與社團活動參與之特色文化。</t>
  </si>
  <si>
    <t>社團嘉年華</t>
  </si>
  <si>
    <t>為倡導高等教育人才培育的核心價值，營造學生參與社團活動的校園文化氛圍。辦理動、靜態社團博覽會，搭設棚架供全校社團「設置靜態攤位」及「動態表演」，藉此活動社團彼此觀摩與學習交流，凝聚社團向心力。強化學校重視學生自治與社團活動參與之文化特色。</t>
  </si>
  <si>
    <t>學生組織幹部傳承研習營</t>
  </si>
  <si>
    <t>辦理各項「動靜態課程」了解領導專業知能之重要性，並加以運用於帶領社團幹部上，由小隊運作中了解團隊合作的重要，引導新任幹部創新思考及組織運作，以達經驗與社團文化傳承。</t>
  </si>
  <si>
    <t>自治幹部傳承訓練營</t>
  </si>
  <si>
    <t>加強自治性學生團體傳承及默契，保存優良傳統及永續經營，引導新任幹部創新思考及組織營運。</t>
  </si>
  <si>
    <t>社團聯合跨校研習</t>
  </si>
  <si>
    <t>舉辦教學性質活動及研習課程，旨在於培養各校際間同屬性社團共同交流相互學習。</t>
  </si>
  <si>
    <t>自治性學生團體幹部之基本能力養成、幹部傳承。培養學生自我認知之培養與能力，及職涯探索潛能開發，規劃學生潛能開發訓練課程或第二專長培養課程，讓學生及早因應未來之挑戰。</t>
    <phoneticPr fontId="2" type="noConversion"/>
  </si>
  <si>
    <t>績優自治性學生團體評鑑觀摩展</t>
  </si>
  <si>
    <t>校內自治性學生團體評鑑及全國大專校院社團評鑑觀摩。發掘本校學生社團績效成果及優缺點，藉以檢討改進及獎勵，以獲得相互觀摩與學習之機會，期許社團能朝制度化、正常化的方向發展邁進。</t>
  </si>
  <si>
    <t>為促進適性揚才、自我實現之目，藉此活動讓社員鍛鍊台風，展現一年的學習成果。並藉由「成果發表」加強與友校社團的交流，並透過觀摩學習而不斷的創新。使全校學生可以瞭解社團的活力，增進課業之外的知識及活動。</t>
  </si>
  <si>
    <t>學生組織校際交流與觀摩</t>
    <phoneticPr fontId="2" type="noConversion"/>
  </si>
  <si>
    <t>自治性組織幹部議事運作研習營</t>
  </si>
  <si>
    <t>辦理議事運作研習，建立議事規則，培養議員專業知識，其議員皆有所成長，建立議員自信及自我認知。</t>
  </si>
  <si>
    <t>自治性學生組織改選</t>
  </si>
  <si>
    <t>為使自治性學生組織健全發展，並促進修平全體同學之學生自治及民主風範觀念培養，期許學生自治組織永續經營。辦理自治性學生組織系學會改選活動。舉辦選舉講座、製作競選公報、帆布以及宣傳選舉投票注意事項。</t>
  </si>
  <si>
    <t>自治性學生校外評鑑觀摩活動</t>
  </si>
  <si>
    <t>為建立建立多元文化校園與培養學生良好品格與態度，辦理每學期一次的「校內社團評鑑」，並推薦績優社團參加當年度「全國社團評鑑」。藉由校見內評鑑檢視學生社團運作情況及成果檢驗。參加「全國社團評鑑」與友校相互觀摩學習之機會，期許社團能朝制度化、正常化的方向發展邁進。</t>
  </si>
  <si>
    <t>參加對象:全體自治性學生團體、績優社團
參加人數:約35人</t>
  </si>
  <si>
    <t>社團專長研習訓練營</t>
  </si>
  <si>
    <t>建立建立多元文化校園與培養學生良好品格與態度，培養本校學生對課外活動之興趣及第二專長能力，安排專業的師資教學透過研習活動增加學員專業知識，進而從研習活動中瞭解新的規則與技術；並讓社團幹部們學習與擴展社團運作能力。</t>
  </si>
  <si>
    <t>參加對象:全校學生
參加人數:每場次約30人</t>
  </si>
  <si>
    <t>關懷社區服務學習活動</t>
  </si>
  <si>
    <t>為加強與鄰近社區之互動，以促進學生對社區關懷與鄉土文化之情感，辦理社區關懷活動，社團利用專長所知培養中、小學生優良課外活動，規劃創意育樂營隊以及前往老人之家等安養院進行關懷活動。</t>
  </si>
  <si>
    <t>偏遠地區學校服務</t>
  </si>
  <si>
    <t>辦理偏遠地區學校服，務推動服務學習、培育熱愛鄉土，辦理偏遠地區學校服務，闡揚志願服務精神。透過服務學習之實踐，促進學生對偏遠鄉區之關懷及鄉土文化之情。</t>
  </si>
  <si>
    <t>自治性學生團體指（輔）導老師研習座談</t>
  </si>
  <si>
    <t>藉由此座談會針對現行政策進行討論及建議，提供學務處做為日後課外活動實施方向參考。</t>
  </si>
  <si>
    <t>預計辦理次數：2次 經費分配情形:111上/1次/學10000；111下/1次/學10000</t>
    <phoneticPr fontId="2" type="noConversion"/>
  </si>
  <si>
    <t>社團負責人研習營</t>
    <phoneticPr fontId="2" type="noConversion"/>
  </si>
  <si>
    <t>參加對象:全校學生社團幹部
參加人數:約50人</t>
    <phoneticPr fontId="2" type="noConversion"/>
  </si>
  <si>
    <t>參加對象:全校自治性組織幹部
參加人數:約65人</t>
    <phoneticPr fontId="1" type="noConversion"/>
  </si>
  <si>
    <t>參加對象:全校師生
 參加人數:400人</t>
    <phoneticPr fontId="1" type="noConversion"/>
  </si>
  <si>
    <t>參加對象:全校師生
 參加人數:300人</t>
    <phoneticPr fontId="1" type="noConversion"/>
  </si>
  <si>
    <t>參加對象:校內學生組織團體幹部
參加人數:約60人</t>
    <phoneticPr fontId="1" type="noConversion"/>
  </si>
  <si>
    <t>預計辦理次數：1次
經費分配情形:111下/1次/配96500</t>
    <phoneticPr fontId="2" type="noConversion"/>
  </si>
  <si>
    <t>參加對象:全體自治性學生團體、績優社團
 參加人數:約90人</t>
    <phoneticPr fontId="1" type="noConversion"/>
  </si>
  <si>
    <t>辦理校外參訪觀摩活動，提升及改善本校學生社團運作經營，學習他校優點。(預計參訪台北海洋科技大學、馬偕科技大學)</t>
    <phoneticPr fontId="2" type="noConversion"/>
  </si>
  <si>
    <t>參加對象:學生組織幹部
 參加人數:30人</t>
    <phoneticPr fontId="2" type="noConversion"/>
  </si>
  <si>
    <t>參加對象:自治幹部及議會議員
參加人數:約25人</t>
    <phoneticPr fontId="1" type="noConversion"/>
  </si>
  <si>
    <t>預計辦理次數：2次
 經費分配情形:111上/1次/學5000補5000；111下/1次/學5000補5000</t>
    <phoneticPr fontId="1" type="noConversion"/>
  </si>
  <si>
    <t>參加對象:全校師生
參加人數:約800人</t>
    <phoneticPr fontId="1" type="noConversion"/>
  </si>
  <si>
    <t>預計辦理次數：1次
經費分配情形:111上/1次/配48500</t>
    <phoneticPr fontId="2" type="noConversion"/>
  </si>
  <si>
    <t>參加對象:自治性學生團體指導老師及社團幹部
參加人數:約40人</t>
    <phoneticPr fontId="1" type="noConversion"/>
  </si>
  <si>
    <t>參加對象:校內外社團幹部
參加人數:每場次約25人</t>
    <phoneticPr fontId="1" type="noConversion"/>
  </si>
  <si>
    <t>學生團體幹部成長營</t>
    <phoneticPr fontId="2" type="noConversion"/>
  </si>
  <si>
    <t>參加對象:校內社團幹部
參加人數:每場次約20人</t>
    <phoneticPr fontId="1" type="noConversion"/>
  </si>
  <si>
    <t>參加對象:學生社團及全校學生
參加人數:每場次約100人</t>
    <phoneticPr fontId="1" type="noConversion"/>
  </si>
  <si>
    <t>參加對象:社團同學與服務單位之成員
參加人數:每場次約30人</t>
    <phoneticPr fontId="1" type="noConversion"/>
  </si>
  <si>
    <t>參加對象:社團同學與服務單位之成員
參加人數:每場次約35人</t>
    <phoneticPr fontId="1" type="noConversion"/>
  </si>
  <si>
    <t>參加對象:校內自治性組織團體幹部約30人</t>
    <phoneticPr fontId="1" type="noConversion"/>
  </si>
  <si>
    <t>學生宿舍安全教育活動</t>
    <phoneticPr fontId="2" type="noConversion"/>
  </si>
  <si>
    <t>辦理學生宿舍住宿生安全教育研習，邀請專家學者實施住宿生安全教育宣導活動，並實施防救災與逃生演練等，以強化住宿生安全觀念與技能。</t>
    <phoneticPr fontId="1" type="noConversion"/>
  </si>
  <si>
    <t>參加對象:全體住宿生參加人數:約650人</t>
    <phoneticPr fontId="1" type="noConversion"/>
  </si>
  <si>
    <t>預計辦理次數:1次
經費分配情形:111下/1次/學4000補4000</t>
    <phoneticPr fontId="1" type="noConversion"/>
  </si>
  <si>
    <t>住宿生迎新活動</t>
    <phoneticPr fontId="2" type="noConversion"/>
  </si>
  <si>
    <t xml:space="preserve">透過各項迎新活動，輔導住宿新生適應學生宿舍住宿環境，活絡生活內容。
</t>
    <phoneticPr fontId="1" type="noConversion"/>
  </si>
  <si>
    <t>參加對象:師長、住宿生及宿委會幹部
參加人數:約420人</t>
    <phoneticPr fontId="1" type="noConversion"/>
  </si>
  <si>
    <t>住宿學生座談會</t>
    <phoneticPr fontId="2" type="noConversion"/>
  </si>
  <si>
    <t>透過師生座談面對面雙向溝通方式，瞭解及處理住宿生相關問題。</t>
    <phoneticPr fontId="1" type="noConversion"/>
  </si>
  <si>
    <t>參加對象:各有關單位師長及住宿生寢室代表
參加人數:約120人</t>
    <phoneticPr fontId="1" type="noConversion"/>
  </si>
  <si>
    <t>預計辦理次數:1次
經費分配情形:111下/1次/學1000補2000</t>
    <phoneticPr fontId="1" type="noConversion"/>
  </si>
  <si>
    <t>新生住宿輔導活動</t>
    <phoneticPr fontId="2" type="noConversion"/>
  </si>
  <si>
    <t>一、由宿委會與社團協助住宿新生搬運行李辦理進住。
二、舉辦新生輔導研習，安排宿舍簡介、住宿法規講解與團康等活動。</t>
    <phoneticPr fontId="1" type="noConversion"/>
  </si>
  <si>
    <t>參加對象:師長、住宿新生、宿委會及系學會
參加人數:約250人</t>
    <phoneticPr fontId="1" type="noConversion"/>
  </si>
  <si>
    <t>預計辦理次數:1次
經費分配情形:111下/1次/學2000補4000</t>
    <phoneticPr fontId="1" type="noConversion"/>
  </si>
  <si>
    <t>學生宿舍文康活動</t>
    <phoneticPr fontId="2" type="noConversion"/>
  </si>
  <si>
    <t>舉辦住宿生藝文手作講座或趣味競賽及戶外電影欣賞晚會等活動。</t>
    <phoneticPr fontId="1" type="noConversion"/>
  </si>
  <si>
    <t>參加對象:師長、住宿生及宿委會幹部
參加人數:約320人</t>
    <phoneticPr fontId="1" type="noConversion"/>
  </si>
  <si>
    <t>校外賃居生座談會</t>
  </si>
  <si>
    <t>舉辦校外租屋學生代表與師長座談會，並邀請崔媽媽基金會實施專題講演，以了解賃居生校外生活狀況及維護學生住宿權益與安全。</t>
    <phoneticPr fontId="1" type="noConversion"/>
  </si>
  <si>
    <t>參加對象:校外賃居生代表暨相關師長參加人數:約20人</t>
    <phoneticPr fontId="1" type="noConversion"/>
  </si>
  <si>
    <t>全校師生座談會</t>
  </si>
  <si>
    <t>舉辦日間部及四技進修部全校師生座談會，藉宣導品、手冊印製及會前問題蒐整、解答與會中提問、解答等方式，透過雙向溝通，使學生問題順利解決、改善教學環境，以營造友善之校園。</t>
    <phoneticPr fontId="1" type="noConversion"/>
  </si>
  <si>
    <t>參加對象:全校日、進修部各班級師生代表參加人數:500人次</t>
    <phoneticPr fontId="1" type="noConversion"/>
  </si>
  <si>
    <t>預計辦理次數:2次經費分配情形:110下/1次/學23000、(全校日間部學生幹部代表約260人)補20000、111上/2次/學11000(四技進修部學生幹部代表新生約135人)補10000</t>
    <phoneticPr fontId="1" type="noConversion"/>
  </si>
  <si>
    <t>新生座談會</t>
    <phoneticPr fontId="1" type="noConversion"/>
  </si>
  <si>
    <t>舉辦日間部新生座談會，藉宣導品、手冊印製及會前問題蒐整、解答與會中提問、解答等方式，透過雙向溝通，使學生問題順利解決、改善教學環境，以營造友善之校園。</t>
    <phoneticPr fontId="1" type="noConversion"/>
  </si>
  <si>
    <t>參加對象:全校日間部各班級新生及導師參加人數:約530人次</t>
    <phoneticPr fontId="1" type="noConversion"/>
  </si>
  <si>
    <t>預計辦理次數:3次經費分配情形:111上/1次/學20000(工院新生約270)補13000、111上/2次/學8000(管院新生約120)補6600111上/3次/學10000(觀創新生約140)、補7000</t>
    <phoneticPr fontId="1" type="noConversion"/>
  </si>
  <si>
    <t>品德教育宣導週活動-母親節感恩活動</t>
  </si>
  <si>
    <t>一、邀請全校師生對偉大母親進行感恩活動。
二、融入品德德目，孝順與感恩。</t>
  </si>
  <si>
    <t>參加對象:全校師生
參加人數:約200人</t>
  </si>
  <si>
    <t>預計辦理次數：1次
經費分配情：111上/1次/學20000補20000</t>
    <phoneticPr fontId="1" type="noConversion"/>
  </si>
  <si>
    <t>品德教育宣導週活動-品德教育講座</t>
  </si>
  <si>
    <t>一、邀請品德教育專業講師教授品德教育相關議題，讓全校師生對品德教育德目。
二、融入品德教育倫理知能，讓師生實際執行。</t>
  </si>
  <si>
    <t>參加對象:全校師生
參加人數:約50人</t>
  </si>
  <si>
    <t>預計辦理次數:1次
經費分配情形：111下/1次/學2000補4000</t>
    <phoneticPr fontId="1" type="noConversion"/>
  </si>
  <si>
    <t>服務學習成果發表競賽</t>
  </si>
  <si>
    <t>一、以競賽方式提供學生參與服務學習成果發表與觀摩機會。
二、以分享的過程，讓學生、教師一起分享彼此的學習與成長，提升各班級對服務學習課程的反思與經驗，增進團隊榮譽感，提供相互觀摩及學習的平台。</t>
  </si>
  <si>
    <t>參加對象:老師及學生
參加人數:130人</t>
  </si>
  <si>
    <t>預計辦理次數:1次
經費分配情形:111上/1次/學12000補3800</t>
    <phoneticPr fontId="1" type="noConversion"/>
  </si>
  <si>
    <t>境外生台灣民俗文化參訪活動</t>
  </si>
  <si>
    <t>一、辦理行前講座分享說明會。
二、藉由文化參訪活動，讓外籍生有機會更多深入認識台灣的民俗文化與接觸了解台灣當地人的風情素養。</t>
  </si>
  <si>
    <t>參加對象:外籍生
參加人數:約100人次</t>
  </si>
  <si>
    <t>走出校園服務與關懷社區活動</t>
  </si>
  <si>
    <t>一、辦理服務學習參與同學實施社區服務關懷。
二、提供所需課程材料。
三、推動學生服務關懷社區活動，讓接受志工訓練同學身體力行，促進參與，落實服務精神。</t>
  </si>
  <si>
    <t>參加對象:學生
參加人數:1500人</t>
  </si>
  <si>
    <t>參加對象:學務相關同仁
參加人數:80人次</t>
    <phoneticPr fontId="1" type="noConversion"/>
  </si>
  <si>
    <t>學務增能學習活動</t>
    <phoneticPr fontId="1" type="noConversion"/>
  </si>
  <si>
    <t>安排學務處2天1夜工作職能講座，以學務主題，透過校內講座課程及校外活動實作分享討論，驗收學習成果及成效，在輕鬆愉快的氛圍中學習分享促進同仁彼此情誼，以增進學務工作。</t>
    <phoneticPr fontId="1" type="noConversion"/>
  </si>
  <si>
    <t>「拒菸零壓力，健康有活力」活動</t>
    <phoneticPr fontId="1" type="noConversion"/>
  </si>
  <si>
    <t>為預防吸菸、增加戒菸及降低二手菸危害，藉由專題講座讓菸害防治的觀念深入學生、提昇學生拒菸理念。</t>
    <phoneticPr fontId="1" type="noConversion"/>
  </si>
  <si>
    <t>「油切大作戰」活動</t>
    <phoneticPr fontId="1" type="noConversion"/>
  </si>
  <si>
    <t>針對體位異常之高危險群學生辦理體重管理活動，以自我監測的能力並進行健康飲食及規律運動方式，達成健康體位維護自己的健康。</t>
    <phoneticPr fontId="1" type="noConversion"/>
  </si>
  <si>
    <t>參加對象:全校師生
參加人數:約100人</t>
    <phoneticPr fontId="1" type="noConversion"/>
  </si>
  <si>
    <t>預計辦理次數:1次
經費分配情形:111上/1次/學12,000補20,000</t>
    <phoneticPr fontId="1" type="noConversion"/>
  </si>
  <si>
    <t>「散步健走校園行」活動</t>
    <phoneticPr fontId="1" type="noConversion"/>
  </si>
  <si>
    <t>為推廣健走運動風氣，同時增進學生對校園各單位的認識，繪製簡易的「校園路線圖」，以邊玩遊戲邊鍛鍊體能方式，闖關完成即可領取活動品乙份。</t>
    <phoneticPr fontId="1" type="noConversion"/>
  </si>
  <si>
    <t>參加對象:全校師生
參加人數:約200人</t>
    <phoneticPr fontId="1" type="noConversion"/>
  </si>
  <si>
    <t>預計辦理次數:1次
經費分配情形:111下/1次/學10,000補10,000</t>
    <phoneticPr fontId="1" type="noConversion"/>
  </si>
  <si>
    <t>「健康你我他，快樂100%」活動</t>
    <phoneticPr fontId="1" type="noConversion"/>
  </si>
  <si>
    <t>爲增進全校師生的健康知識，培養正確之健康行為，配合衛生單位實施各種傳染病防治措施，於防疫期間發放衛教品，並透過線上填寫問卷有獎徵答之方式吸引師生，提高參與度。</t>
    <phoneticPr fontId="1" type="noConversion"/>
  </si>
  <si>
    <t>「緊急救護」研習</t>
  </si>
  <si>
    <t>聘請紅十字會專職講師，研習4小時，並經測驗合格後，發給合格證書。</t>
  </si>
  <si>
    <t>參加對象:全校師生
參加人數:50人</t>
  </si>
  <si>
    <t>預計辦理次數:1次
經費分配情形:111上/1次/學18,000</t>
    <phoneticPr fontId="1" type="noConversion"/>
  </si>
  <si>
    <t>「我的新食尚主義」活動</t>
    <phoneticPr fontId="1" type="noConversion"/>
  </si>
  <si>
    <t>為增進本校餐飲衛生，以維護校園食品安全，針對校內餐飲業者所供應之餐飲營養、口味、衛生、價格、環境、服務等指標來設計問卷，由全校師生進行滿意度調查及票選優良餐飲店家。為提高師生填寫意願，填寫完線上滿意度問卷即發送餐飲衛教品。</t>
    <phoneticPr fontId="1" type="noConversion"/>
  </si>
  <si>
    <t>參加對象:全校師生
參加人數:約250人</t>
    <phoneticPr fontId="1" type="noConversion"/>
  </si>
  <si>
    <t>預計辦理次數:1次111上/1次
經費分配情形:111上/1次/學25,000</t>
    <phoneticPr fontId="1" type="noConversion"/>
  </si>
  <si>
    <t>遴選並獎勵年度績優導師，表揚導師特殊貢獻與辛勞，做好學生關懷與輔導工作。</t>
  </si>
  <si>
    <t>向陽種子輔導知能工作坊</t>
  </si>
  <si>
    <t>辦理主題式輔導知能工作坊，使向陽志工充實自殺防治、人際關係技巧輔導知能，培養向陽志工關懷弱勢並促進團隊動力，並增加校園自傷防治守門人敏銳度和效能。</t>
  </si>
  <si>
    <t>參加對象:學生
參加人數:60</t>
  </si>
  <si>
    <t>預計辦理次數:2次
經費分配情形:111上/1次/補3268、111下/1次/補3268</t>
  </si>
  <si>
    <t>心理測驗</t>
  </si>
  <si>
    <t>購置測驗工具，供心理師執業使用。</t>
  </si>
  <si>
    <t>參加對象:學生
參加人數:1000</t>
  </si>
  <si>
    <t>預計辦理次數:1次
經費分配情形:111上/1次/學22500</t>
  </si>
  <si>
    <t>學生班級輔導暨團體心理測驗</t>
  </si>
  <si>
    <t>辦理多元主題之班級座談，以達成初級預防之目的。</t>
  </si>
  <si>
    <t>參加對象:學生
參加人數:約400</t>
  </si>
  <si>
    <t>預計辦理次數:2次(各4場)
經費分配情形:111上/1次/學2400補13044、111下/1次/學2400補13044</t>
  </si>
  <si>
    <t>社區性別平等宣導</t>
  </si>
  <si>
    <t>與社區結合辦理性別平等議題宣導活動，提升社區民眾性別平等意識，建構社區友善環境。</t>
  </si>
  <si>
    <t>參加對象:社區民眾
參加人數:100</t>
  </si>
  <si>
    <t>預計辦理次數:2
經費分配情形:111上/1次/補9803、111下/1次/補9803</t>
  </si>
  <si>
    <t>表揚模範導師</t>
  </si>
  <si>
    <t>參加對象:全校導師、相關主管、各系主任、學輔工作人員
參加人數:180人</t>
  </si>
  <si>
    <t>導師知能研習</t>
  </si>
  <si>
    <t>參加對象:全校導師、專任教師、相關主管、各系主任、學輔工作人員
參加人數:160人</t>
  </si>
  <si>
    <t>親師座談會</t>
  </si>
  <si>
    <t>邀請家長蒞校瞭解本校辦學理念，各系發展特色及師生在校互動生活情形，強化家長與學生對於學校的認識與信心。</t>
  </si>
  <si>
    <t>參加對象:全校行政長官、系主任、系助及學輔工作人員
參加人數:約150人</t>
  </si>
  <si>
    <t>新生定向輔導講座</t>
  </si>
  <si>
    <t>辦理新生定向輔導班級講座，以強化新生在校學習及生活適應。</t>
  </si>
  <si>
    <t>參加對象:班級學生
參加人數:490人</t>
  </si>
  <si>
    <t>UCAN施測</t>
  </si>
  <si>
    <t>邀請校外具有實務輔導經驗之諮詢師，一同協助至大專校院就業職能平臺(UCAN)進行施測，並讓同學瞭解其施測目的及職能診斷探索結果解析，以利學生對自我更有所認識。</t>
  </si>
  <si>
    <t>參加對象:本校大一新生與大三生
參加人數:1000人</t>
  </si>
  <si>
    <t>預計辦理次數:1次
經費分配情形:111下/1次/補120916</t>
  </si>
  <si>
    <t>職涯探索工作坊</t>
  </si>
  <si>
    <t>以體驗式教學辦理工作坊，引發學生不同的興趣，提供學生更多元及創新的探索方式，進行創業之思考。</t>
  </si>
  <si>
    <t>參加對象:本校學生
參加人數:60人</t>
  </si>
  <si>
    <t>預計辦理次數:1次
經費分配情形:111上/1次/學6000、補123000</t>
  </si>
  <si>
    <t>專業輔導人員團體督導</t>
  </si>
  <si>
    <t>邀請校外專家到校針對本校專業輔導人員執業內容與對象進行指導與討論。藉由提案針對進行中之個案議題與諮商脈絡進行分析與討論，點出工作盲點，拓展後續諮商視野，使輔導人員能提供學生更專業之諮商服務。</t>
  </si>
  <si>
    <t>預計辦理次數:2次
經費分配情形:111上/1次/補6535、111下/1次/補6535</t>
  </si>
  <si>
    <t>專業輔導人員個人督導</t>
  </si>
  <si>
    <t>為增進本校專業輔導人員之心理輔導知能，擬邀請校外諮商專業工作者擔任本校心理師之個別督導，針對當事人案例進行督導，期望藉由專業交流確保所提供之專業服務符合倫理與維護當事人福祉。 督導內容及流程包含：提案討論、真實體驗案主、統整與反思。</t>
  </si>
  <si>
    <t>預計辦理次數:2次
經費分配情形:111上/1次/補4901、111下/1次/補4901</t>
  </si>
  <si>
    <t>學輔人員正念工作坊</t>
  </si>
  <si>
    <t>邀請正念講師到校帶領理論性講座與體驗工作坊，引領學務人員獲得正念知識與具體操作技巧，引起成員於學生輔導工作維持與練習正念的動機，進而能覺察固定思考與情緒模式，及其所引發之慣性壓力反應。</t>
  </si>
  <si>
    <t>地震避難及防災演練</t>
  </si>
  <si>
    <t>辦理地震避難掩護演練、校園災害防災狀況推演及救護消防編組演練等，藉模擬實作強化師生災害防救、自救救人與應變能力，以做好全面防震防災準備，有效減低災損，維護校園及師生安全</t>
    <phoneticPr fontId="1" type="noConversion"/>
  </si>
  <si>
    <t>參加對象:全校師生
參加人數:1000人</t>
    <phoneticPr fontId="1" type="noConversion"/>
  </si>
  <si>
    <t>預計辦理次數:1次
經費分配情形:111下/1/學7900補4800</t>
    <phoneticPr fontId="1" type="noConversion"/>
  </si>
  <si>
    <t>交通安全宣導週活動</t>
  </si>
  <si>
    <t>每學期辦理交通安全宣導週活動，分別舉辦交通安全宣導相關活動及邀請警政單位講師實施交通安全講座，藉以提昇學生交通安全意識與強化交通安全概念。</t>
  </si>
  <si>
    <t>參加對象:學生
參加人數:300人</t>
    <phoneticPr fontId="1" type="noConversion"/>
  </si>
  <si>
    <t>預計辦理次數:2次
經費分配情形:111上/1次/學5000補20000、111下/1次/學5000補20000</t>
    <phoneticPr fontId="1" type="noConversion"/>
  </si>
  <si>
    <t>拒毒萌芽反毒創意活動</t>
    <phoneticPr fontId="1" type="noConversion"/>
  </si>
  <si>
    <t>藉由反毒宣導月辦理創意活動寓教於樂的趣味活動過程，使參與學生瞭解毒品之危害及反毒之重要，防制藥物濫用向毒說不。</t>
    <phoneticPr fontId="1" type="noConversion"/>
  </si>
  <si>
    <t>參加對象:全校師生
參加人數:300人</t>
    <phoneticPr fontId="1" type="noConversion"/>
  </si>
  <si>
    <t>預計辦理次數:1次
經費分配情形:111上/1次/學26630補20370</t>
    <phoneticPr fontId="1" type="noConversion"/>
  </si>
  <si>
    <t>毒品危害防制宣導活動</t>
    <phoneticPr fontId="1" type="noConversion"/>
  </si>
  <si>
    <t xml:space="preserve">透過參訪及講座活動，宣導防制學生濫用藥物，遠離毒品，維護學生健康，促進身心正常發展。 </t>
    <phoneticPr fontId="1" type="noConversion"/>
  </si>
  <si>
    <t>預計辦理次數:2次
經費分配情形:111上/1次/學5200補17300:111下/1次/學4800補1900</t>
    <phoneticPr fontId="1" type="noConversion"/>
  </si>
  <si>
    <t>法律常識宣導活動</t>
    <phoneticPr fontId="1" type="noConversion"/>
  </si>
  <si>
    <t>透過邀請法律專家學者專題講演與活動辦理、運用宣導資料及活動獎品，加強學生法律常識教育。</t>
    <phoneticPr fontId="1" type="noConversion"/>
  </si>
  <si>
    <t>參加對象:全校師生
參加人數:約200人</t>
    <phoneticPr fontId="1" type="noConversion"/>
  </si>
  <si>
    <t>預計辦理次數:2次
經費分配情形:111上/1次/學3000補3000、110下/1次/學3000補3000</t>
    <phoneticPr fontId="1" type="noConversion"/>
  </si>
  <si>
    <t>修平科技大學111年度學校學輔工作計畫項目暨概算表</t>
    <phoneticPr fontId="1" type="noConversion"/>
  </si>
  <si>
    <t>預計辦理次數:1次
經費分配情形:111下/1次/配90000補70000</t>
    <phoneticPr fontId="2" type="noConversion"/>
  </si>
  <si>
    <t>預計辦理次數:1次
經費分配情形:111下/1次/配115000補80000</t>
    <phoneticPr fontId="2" type="noConversion"/>
  </si>
  <si>
    <t>預計辦理次數：1次
 經費分配情形:111上/1次/學30000補45000</t>
    <phoneticPr fontId="2" type="noConversion"/>
  </si>
  <si>
    <t>預計辦理次數:1
經費分配情形:111下/1次/學40700補31752</t>
    <phoneticPr fontId="1" type="noConversion"/>
  </si>
  <si>
    <t>預計辦理次數:1次
經費分配情形:111下/1次/學25,000</t>
    <phoneticPr fontId="1" type="noConversion"/>
  </si>
  <si>
    <t>參加對象:全校師生
參加人數:約250人</t>
    <phoneticPr fontId="1" type="noConversion"/>
  </si>
  <si>
    <t>預計辦理次數：1次
經費分配情形:111上/1次/學10000補15000</t>
    <phoneticPr fontId="1" type="noConversion"/>
  </si>
  <si>
    <t>學生社團動(靜)態展活動</t>
    <phoneticPr fontId="1" type="noConversion"/>
  </si>
  <si>
    <t>預計辦理次數:2次
經費分配情形:111上/1次/學20000補22500、111下/1次/學20000補22500</t>
    <phoneticPr fontId="1" type="noConversion"/>
  </si>
  <si>
    <t>預計辦理次數:1次
經費分配情形:111上/1次/補12000</t>
    <phoneticPr fontId="1" type="noConversion"/>
  </si>
  <si>
    <t>參加對象:專業輔導人員
參加人數:2人次</t>
    <phoneticPr fontId="1" type="noConversion"/>
  </si>
  <si>
    <t>參加對象:專業輔導人員
參加人數:10人次</t>
    <phoneticPr fontId="1" type="noConversion"/>
  </si>
  <si>
    <t>參加對象:學輔人員
參加人數:20人</t>
    <phoneticPr fontId="1" type="noConversion"/>
  </si>
  <si>
    <t>預計辦理次數:1次(14場次)
經費分配情形:111下/1次/補45752</t>
    <phoneticPr fontId="1" type="noConversion"/>
  </si>
  <si>
    <t xml:space="preserve">預計辦理次數:1次
經費分配情形:111下/1次/學10000補10000
</t>
    <phoneticPr fontId="1" type="noConversion"/>
  </si>
  <si>
    <t xml:space="preserve">預計辦理次數:1次
經費分配情形:111上/1次/學10000補10000
</t>
    <phoneticPr fontId="1" type="noConversion"/>
  </si>
  <si>
    <t>預計辦理次數:1次
經費分配情形:111下/1次/學90000</t>
    <phoneticPr fontId="1" type="noConversion"/>
  </si>
  <si>
    <t>預計辦理次數:2次(各5場次)
經費分配情形:111上/1次/補16340、111下/1次/補16340</t>
    <phoneticPr fontId="1" type="noConversion"/>
  </si>
  <si>
    <t>預計辦理次數:1次
經費分配情形:111下/1次/配20000補20000</t>
    <phoneticPr fontId="2" type="noConversion"/>
  </si>
  <si>
    <t>預計辦理次數:1次
經費分配情形:111下/1次/配12000補38000</t>
    <phoneticPr fontId="2" type="noConversion"/>
  </si>
  <si>
    <t>預計辦理次數:4次
 經費分配情形:111上/2次/配12000輔12000(熱音)、配20000輔25000(狂風)；111下/2次/配15000輔20000(熱音)、配15000輔13000(數媒)</t>
    <phoneticPr fontId="2" type="noConversion"/>
  </si>
  <si>
    <r>
      <rPr>
        <sz val="12"/>
        <color indexed="8"/>
        <rFont val="標楷體"/>
        <family val="4"/>
        <charset val="136"/>
      </rPr>
      <t>參加對象</t>
    </r>
    <r>
      <rPr>
        <sz val="12"/>
        <color indexed="8"/>
        <rFont val="Times New Roman"/>
        <family val="1"/>
      </rPr>
      <t>:</t>
    </r>
    <r>
      <rPr>
        <sz val="12"/>
        <color indexed="8"/>
        <rFont val="標楷體"/>
        <family val="4"/>
        <charset val="136"/>
      </rPr>
      <t>違反校園吸菸規定者極有興趣師生
參加人數</t>
    </r>
    <r>
      <rPr>
        <sz val="12"/>
        <color indexed="8"/>
        <rFont val="Times New Roman"/>
        <family val="1"/>
      </rPr>
      <t>:</t>
    </r>
    <r>
      <rPr>
        <sz val="12"/>
        <color indexed="8"/>
        <rFont val="標楷體"/>
        <family val="4"/>
        <charset val="136"/>
      </rPr>
      <t>約</t>
    </r>
    <r>
      <rPr>
        <sz val="12"/>
        <color indexed="8"/>
        <rFont val="Times New Roman"/>
        <family val="1"/>
      </rPr>
      <t>100</t>
    </r>
    <r>
      <rPr>
        <sz val="12"/>
        <color indexed="8"/>
        <rFont val="標楷體"/>
        <family val="4"/>
        <charset val="136"/>
      </rPr>
      <t>人次</t>
    </r>
  </si>
  <si>
    <r>
      <rPr>
        <sz val="10"/>
        <color indexed="8"/>
        <rFont val="標楷體"/>
        <family val="4"/>
        <charset val="136"/>
      </rPr>
      <t>預計辦理次數</t>
    </r>
    <r>
      <rPr>
        <sz val="10"/>
        <color indexed="8"/>
        <rFont val="Times New Roman"/>
        <family val="1"/>
      </rPr>
      <t>:2</t>
    </r>
    <r>
      <rPr>
        <sz val="10"/>
        <color indexed="8"/>
        <rFont val="標楷體"/>
        <family val="4"/>
        <charset val="136"/>
      </rPr>
      <t>次
經費分配情形</t>
    </r>
    <r>
      <rPr>
        <sz val="10"/>
        <color indexed="8"/>
        <rFont val="Times New Roman"/>
        <family val="1"/>
      </rPr>
      <t>:111</t>
    </r>
    <r>
      <rPr>
        <sz val="10"/>
        <color indexed="8"/>
        <rFont val="標楷體"/>
        <family val="4"/>
        <charset val="136"/>
      </rPr>
      <t>上</t>
    </r>
    <r>
      <rPr>
        <sz val="10"/>
        <color indexed="8"/>
        <rFont val="Times New Roman"/>
        <family val="1"/>
      </rPr>
      <t>/1</t>
    </r>
    <r>
      <rPr>
        <sz val="10"/>
        <color indexed="8"/>
        <rFont val="標楷體"/>
        <family val="4"/>
        <charset val="136"/>
      </rPr>
      <t>次/補</t>
    </r>
    <r>
      <rPr>
        <sz val="10"/>
        <color indexed="8"/>
        <rFont val="Times New Roman"/>
        <family val="1"/>
      </rPr>
      <t>3,268</t>
    </r>
    <r>
      <rPr>
        <sz val="10"/>
        <color indexed="8"/>
        <rFont val="標楷體"/>
        <family val="4"/>
        <charset val="136"/>
      </rPr>
      <t>、</t>
    </r>
    <r>
      <rPr>
        <sz val="10"/>
        <color indexed="8"/>
        <rFont val="Times New Roman"/>
        <family val="1"/>
      </rPr>
      <t>111</t>
    </r>
    <r>
      <rPr>
        <sz val="10"/>
        <color indexed="8"/>
        <rFont val="標楷體"/>
        <family val="4"/>
        <charset val="136"/>
      </rPr>
      <t>下</t>
    </r>
    <r>
      <rPr>
        <sz val="10"/>
        <color indexed="8"/>
        <rFont val="Times New Roman"/>
        <family val="1"/>
      </rPr>
      <t>/1</t>
    </r>
    <r>
      <rPr>
        <sz val="10"/>
        <color indexed="8"/>
        <rFont val="標楷體"/>
        <family val="4"/>
        <charset val="136"/>
      </rPr>
      <t>次/補</t>
    </r>
    <r>
      <rPr>
        <sz val="10"/>
        <color indexed="8"/>
        <rFont val="Times New Roman"/>
        <family val="1"/>
      </rPr>
      <t>3,268</t>
    </r>
    <phoneticPr fontId="1" type="noConversion"/>
  </si>
  <si>
    <t>導師輔導知能研習，內容包括：情感教育、性別平等教育、反霸凌、品德教育、生命教育、自殺防治、毒品危害防制、法律常識宣導等，加強實務經驗分享與傳承，提升並充實導師輔導知能。</t>
  </si>
  <si>
    <r>
      <t>預計辦理次數:1次
經費分配情形:111下/1次/學17500</t>
    </r>
    <r>
      <rPr>
        <sz val="10"/>
        <color indexed="8"/>
        <rFont val="新細明體"/>
        <family val="1"/>
        <charset val="136"/>
      </rPr>
      <t>、</t>
    </r>
    <r>
      <rPr>
        <sz val="10"/>
        <color indexed="8"/>
        <rFont val="DFKai-SB"/>
        <family val="4"/>
        <charset val="136"/>
      </rPr>
      <t>補36250</t>
    </r>
    <phoneticPr fontId="1" type="noConversion"/>
  </si>
  <si>
    <r>
      <t>預計辦理次數:2次經費分配情形:111上/1次/學1000補3500</t>
    </r>
    <r>
      <rPr>
        <sz val="11"/>
        <color indexed="8"/>
        <rFont val="新細明體"/>
        <family val="1"/>
        <charset val="136"/>
      </rPr>
      <t>、</t>
    </r>
    <r>
      <rPr>
        <sz val="11"/>
        <color indexed="8"/>
        <rFont val="標楷體"/>
        <family val="4"/>
        <charset val="136"/>
      </rPr>
      <t>111下/1次/學1000補3500</t>
    </r>
    <phoneticPr fontId="1" type="noConversion"/>
  </si>
  <si>
    <t>預計辦理次數:1次
經費分配情形:111上/1次/配84000補95000</t>
    <phoneticPr fontId="2" type="noConversion"/>
  </si>
  <si>
    <r>
      <t>預計辦理次數：6次
經費分配情形:111上/6次/配10000補15000(電子)</t>
    </r>
    <r>
      <rPr>
        <sz val="10"/>
        <color indexed="8"/>
        <rFont val="新細明體"/>
        <family val="1"/>
        <charset val="136"/>
      </rPr>
      <t>、配</t>
    </r>
    <r>
      <rPr>
        <sz val="10"/>
        <color indexed="8"/>
        <rFont val="DFKai-SB"/>
        <family val="4"/>
        <charset val="136"/>
      </rPr>
      <t>5000</t>
    </r>
    <r>
      <rPr>
        <sz val="10"/>
        <color indexed="8"/>
        <rFont val="新細明體"/>
        <family val="1"/>
        <charset val="136"/>
      </rPr>
      <t>補</t>
    </r>
    <r>
      <rPr>
        <sz val="10"/>
        <color indexed="8"/>
        <rFont val="DFKai-SB"/>
        <family val="4"/>
        <charset val="136"/>
      </rPr>
      <t>8000(社服)、配5000補7000(羽球)、配5000補7000(狂風)、配15000補10000(人資)、配10000補15000(機械)</t>
    </r>
    <phoneticPr fontId="1" type="noConversion"/>
  </si>
  <si>
    <t>預計辦理次數：3次
經費分配情形:111上/2次/配9000補9000(棒球)、配9000補13000(馬拉桑)；111下/1次/配9000補9000(棒球)</t>
    <phoneticPr fontId="1" type="noConversion"/>
  </si>
  <si>
    <t>預計辦理次數：13次
經費分配情形:111上/8次/配3000補3000(文創)、配5000補8000(社服)、配10000補15000(烘焙)、學3000補3000(羽球)、配3000補7000(工管)、配3000補3000(應日)、配3000補5000(機械)、配2000補3000(資網)；111下/5次/配3000補3000(羽球)、配3000補3000(人資)、配3000補5000(機械)、配2000補3000(資網)、配3000補4000(行流)</t>
    <phoneticPr fontId="2" type="noConversion"/>
  </si>
  <si>
    <t>預計辦理次數:16次
經費分配情形:111上/10次/配3000輔5000(棒壘)、配3000輔5000(文創)、配6000輔6000(社服)、配6000輔7000(熱音)、配3000輔9000(烘焙)、配5000輔7500(馬拉桑)、配6000輔7000(羽球)、配8000輔8000(狂風)、配6000輔10000(探索)、配4000輔3000(網球)；111下/6次/配3000輔5000(棒壘)、配6000輔7000(熱音)、配3000輔9000(烘焙)、配6000輔7000(羽球)、配8000輔8000(狂風)、配4000輔3000(網球)</t>
    <phoneticPr fontId="1" type="noConversion"/>
  </si>
  <si>
    <t>預計辦理次數:4次
經費分配情形:111上/3次/配5000補10000(電子)、配5000補5000(烘焙)、學5000補7000(探索)；111下/1次/配5000補5000(人資)</t>
    <phoneticPr fontId="2" type="noConversion"/>
  </si>
  <si>
    <t>預計辦理次數:5次
 經費分配情形:111上/配15000輔20000(學生會)、配13000輔18000(社服)、配15000輔17000(馬拉桑)、配6000輔6000(人資)、配17000輔18000(探索)</t>
    <phoneticPr fontId="1" type="noConversion"/>
  </si>
  <si>
    <t>1、若是上面的列數不夠使用，請自行插入列。
2、上傳時，請先複製資料的部分(橘色線框起來的部分)，再貼上空白欄位，最後再“送出“。</t>
    <phoneticPr fontId="1" type="noConversion"/>
  </si>
  <si>
    <t>預計辦理次數:2次
經費分配情形:111上/1次/學40000補35000、111下/1次/學40000補40000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</si>
</sst>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_);[Red]\(0\)"/>
    <numFmt numFmtId="179" formatCode="#,##0_);\(#,##0\)"/>
    <numFmt numFmtId="180" formatCode="#,##0_ ;[Red]\-#,##0\ "/>
    <numFmt numFmtId="181" formatCode="#,##0_);[Red]\(#,##0\)"/>
  </numFmts>
  <fonts count="32">
    <font>
      <sz val="12"/>
      <name val="新細明體"/>
      <family val="1"/>
      <charset val="136"/>
    </font>
    <font>
      <sz val="9"/>
      <name val="新細明體"/>
      <family val="1"/>
      <charset val="136"/>
    </font>
    <font>
      <sz val="9"/>
      <name val="細明體"/>
      <family val="3"/>
      <charset val="136"/>
    </font>
    <font>
      <sz val="12"/>
      <name val="PMingLiu"/>
      <family val="1"/>
      <charset val="136"/>
    </font>
    <font>
      <sz val="12"/>
      <color indexed="8"/>
      <name val="標楷體"/>
      <family val="4"/>
      <charset val="136"/>
    </font>
    <font>
      <sz val="10"/>
      <color indexed="8"/>
      <name val="標楷體"/>
      <family val="4"/>
      <charset val="136"/>
    </font>
    <font>
      <sz val="10"/>
      <color indexed="8"/>
      <name val="DFKai-SB"/>
      <family val="4"/>
      <charset val="136"/>
    </font>
    <font>
      <sz val="11"/>
      <color indexed="8"/>
      <name val="標楷體"/>
      <family val="4"/>
      <charset val="136"/>
    </font>
    <font>
      <sz val="12"/>
      <color indexed="8"/>
      <name val="Times New Roman"/>
      <family val="1"/>
    </font>
    <font>
      <sz val="11"/>
      <color indexed="8"/>
      <name val="新細明體"/>
      <family val="1"/>
      <charset val="136"/>
    </font>
    <font>
      <sz val="10"/>
      <color indexed="8"/>
      <name val="Times New Roman"/>
      <family val="1"/>
    </font>
    <font>
      <sz val="10"/>
      <color indexed="8"/>
      <name val="新細明體"/>
      <family val="1"/>
      <charset val="136"/>
    </font>
    <font>
      <sz val="12"/>
      <color rgb="FF000000"/>
      <name val="PMingLiu"/>
      <family val="1"/>
      <charset val="136"/>
    </font>
    <font>
      <sz val="12"/>
      <color theme="1"/>
      <name val="新細明體"/>
      <family val="1"/>
      <charset val="136"/>
    </font>
    <font>
      <sz val="12"/>
      <color theme="1"/>
      <name val="標楷體"/>
      <family val="4"/>
      <charset val="136"/>
    </font>
    <font>
      <sz val="10"/>
      <color theme="1"/>
      <name val="標楷體"/>
      <family val="4"/>
      <charset val="136"/>
    </font>
    <font>
      <sz val="16"/>
      <color rgb="FF000000"/>
      <name val="DFKai-SB"/>
      <family val="4"/>
      <charset val="136"/>
    </font>
    <font>
      <sz val="14"/>
      <color rgb="FF000000"/>
      <name val="DFKai-SB"/>
      <family val="4"/>
      <charset val="136"/>
    </font>
    <font>
      <sz val="10"/>
      <color theme="1"/>
      <name val="DFKai-SB"/>
      <family val="4"/>
      <charset val="136"/>
    </font>
    <font>
      <sz val="12"/>
      <color theme="1"/>
      <name val="Calibri"/>
      <family val="2"/>
    </font>
    <font>
      <sz val="11"/>
      <color theme="1"/>
      <name val="DFKai-SB"/>
      <family val="4"/>
      <charset val="136"/>
    </font>
    <font>
      <sz val="11"/>
      <color theme="1"/>
      <name val="標楷體"/>
      <family val="4"/>
      <charset val="136"/>
    </font>
    <font>
      <sz val="12"/>
      <color theme="1"/>
      <name val="DFKai-SB"/>
      <family val="4"/>
      <charset val="136"/>
    </font>
    <font>
      <sz val="12"/>
      <color theme="1"/>
      <name val="Times New Roman"/>
      <family val="1"/>
    </font>
    <font>
      <sz val="11"/>
      <color theme="1"/>
      <name val="新細明體"/>
      <family val="1"/>
      <charset val="136"/>
    </font>
    <font>
      <b/>
      <sz val="12"/>
      <color theme="1"/>
      <name val="標楷體"/>
      <family val="4"/>
      <charset val="136"/>
    </font>
    <font>
      <b/>
      <sz val="11"/>
      <color theme="1"/>
      <name val="標楷體"/>
      <family val="4"/>
      <charset val="136"/>
    </font>
    <font>
      <b/>
      <sz val="10"/>
      <color theme="1"/>
      <name val="標楷體"/>
      <family val="4"/>
      <charset val="136"/>
    </font>
    <font>
      <sz val="10"/>
      <color theme="1"/>
      <name val="Times New Roman"/>
      <family val="1"/>
    </font>
    <font>
      <sz val="9"/>
      <color theme="1"/>
      <name val="DFKai-SB"/>
      <family val="4"/>
      <charset val="136"/>
    </font>
    <font>
      <b/>
      <sz val="20"/>
      <color theme="1"/>
      <name val="標楷體"/>
      <family val="4"/>
      <charset val="136"/>
    </font>
    <font>
      <sz val="16"/>
      <color theme="1"/>
      <name val="新細明體"/>
      <family val="1"/>
      <charset val="136"/>
    </font>
  </fonts>
  <fills count="10">
    <fill>
      <patternFill patternType="none"/>
    </fill>
    <fill>
      <patternFill patternType="gray125"/>
    </fill>
    <fill>
      <patternFill patternType="solid">
        <fgColor indexed="40"/>
        <bgColor indexed="64"/>
      </patternFill>
    </fill>
    <fill>
      <patternFill patternType="solid">
        <fgColor indexed="41"/>
        <bgColor indexed="64"/>
      </patternFill>
    </fill>
    <fill>
      <patternFill patternType="solid">
        <fgColor rgb="FFFFFF00"/>
        <bgColor rgb="FFFFFF00"/>
      </patternFill>
    </fill>
    <fill>
      <patternFill patternType="solid">
        <fgColor theme="0"/>
        <bgColor indexed="64"/>
      </patternFill>
    </fill>
    <fill>
      <patternFill patternType="solid">
        <fgColor theme="0"/>
        <bgColor rgb="FFCCFFFF"/>
      </patternFill>
    </fill>
    <fill>
      <patternFill patternType="solid">
        <fgColor theme="0"/>
        <bgColor rgb="FFD99594"/>
      </patternFill>
    </fill>
    <fill>
      <patternFill patternType="solid">
        <fgColor theme="0"/>
        <bgColor rgb="FFFFFFFF"/>
      </patternFill>
    </fill>
    <fill>
      <patternFill patternType="solid">
        <fgColor rgb="FFB0E5F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ck">
        <color indexed="5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53"/>
      </right>
      <top style="thin">
        <color indexed="64"/>
      </top>
      <bottom style="thin">
        <color indexed="64"/>
      </bottom>
      <diagonal/>
    </border>
    <border>
      <left style="thick">
        <color indexed="53"/>
      </left>
      <right style="thin">
        <color indexed="64"/>
      </right>
      <top/>
      <bottom style="thick">
        <color indexed="53"/>
      </bottom>
      <diagonal/>
    </border>
    <border>
      <left style="thin">
        <color indexed="64"/>
      </left>
      <right style="thin">
        <color indexed="64"/>
      </right>
      <top/>
      <bottom style="thick">
        <color indexed="53"/>
      </bottom>
      <diagonal/>
    </border>
    <border>
      <left style="thick">
        <color indexed="53"/>
      </left>
      <right style="thin">
        <color indexed="64"/>
      </right>
      <top/>
      <bottom/>
      <diagonal/>
    </border>
    <border>
      <left style="thin">
        <color indexed="64"/>
      </left>
      <right style="thin">
        <color indexed="64"/>
      </right>
      <top/>
      <bottom/>
      <diagonal/>
    </border>
    <border>
      <left style="thick">
        <color indexed="53"/>
      </left>
      <right style="thin">
        <color indexed="64"/>
      </right>
      <top style="thick">
        <color indexed="53"/>
      </top>
      <bottom style="thin">
        <color indexed="64"/>
      </bottom>
      <diagonal/>
    </border>
    <border>
      <left style="thin">
        <color indexed="64"/>
      </left>
      <right style="thin">
        <color indexed="64"/>
      </right>
      <top style="thick">
        <color indexed="5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53"/>
      </bottom>
      <diagonal/>
    </border>
    <border>
      <left style="thin">
        <color indexed="64"/>
      </left>
      <right style="thick">
        <color indexed="53"/>
      </right>
      <top style="thick">
        <color indexed="53"/>
      </top>
      <bottom style="thin">
        <color indexed="64"/>
      </bottom>
      <diagonal/>
    </border>
    <border>
      <left style="thin">
        <color indexed="64"/>
      </left>
      <right style="thick">
        <color indexed="53"/>
      </right>
      <top/>
      <bottom style="thick">
        <color indexed="53"/>
      </bottom>
      <diagonal/>
    </border>
    <border>
      <left/>
      <right style="thick">
        <color indexed="53"/>
      </right>
      <top/>
      <bottom/>
      <diagonal/>
    </border>
    <border>
      <left style="thin">
        <color indexed="64"/>
      </left>
      <right style="thick">
        <color indexed="53"/>
      </right>
      <top/>
      <bottom/>
      <diagonal/>
    </border>
    <border>
      <left style="thin">
        <color indexed="64"/>
      </left>
      <right style="thick">
        <color indexed="53"/>
      </right>
      <top/>
      <bottom style="thin">
        <color indexed="64"/>
      </bottom>
      <diagonal/>
    </border>
    <border>
      <left style="thin">
        <color indexed="64"/>
      </left>
      <right style="thick">
        <color indexed="53"/>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thick">
        <color indexed="53"/>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ck">
        <color rgb="FFFF66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thin">
        <color indexed="64"/>
      </top>
      <bottom style="thin">
        <color theme="1"/>
      </bottom>
      <diagonal/>
    </border>
    <border>
      <left style="thick">
        <color indexed="53"/>
      </left>
      <right style="thin">
        <color indexed="64"/>
      </right>
      <top style="thin">
        <color indexed="64"/>
      </top>
      <bottom style="thin">
        <color theme="1"/>
      </bottom>
      <diagonal/>
    </border>
    <border>
      <left style="thick">
        <color indexed="53"/>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right style="thin">
        <color rgb="FF000000"/>
      </right>
      <top/>
      <bottom/>
      <diagonal/>
    </border>
    <border>
      <left style="thin">
        <color rgb="FFFF6600"/>
      </left>
      <right style="thin">
        <color rgb="FF000000"/>
      </right>
      <top/>
      <bottom style="thin">
        <color rgb="FF000000"/>
      </bottom>
      <diagonal/>
    </border>
    <border>
      <left style="thick">
        <color indexed="53"/>
      </left>
      <right style="thin">
        <color indexed="64"/>
      </right>
      <top style="thin">
        <color theme="1"/>
      </top>
      <bottom style="thick">
        <color indexed="53"/>
      </bottom>
      <diagonal/>
    </border>
    <border>
      <left/>
      <right style="thick">
        <color indexed="53"/>
      </right>
      <top style="thin">
        <color rgb="FF000000"/>
      </top>
      <bottom style="thin">
        <color rgb="FF000000"/>
      </bottom>
      <diagonal/>
    </border>
    <border>
      <left/>
      <right style="thick">
        <color indexed="53"/>
      </right>
      <top/>
      <bottom style="thin">
        <color rgb="FF000000"/>
      </bottom>
      <diagonal/>
    </border>
    <border>
      <left style="thin">
        <color rgb="FF000000"/>
      </left>
      <right style="thick">
        <color indexed="53"/>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s>
  <cellStyleXfs count="2">
    <xf numFmtId="0" fontId="0" fillId="0" borderId="0">
      <alignment vertical="center"/>
    </xf>
    <xf numFmtId="0" fontId="12" fillId="0" borderId="0"/>
  </cellStyleXfs>
  <cellXfs count="182">
    <xf numFmtId="0" fontId="0" fillId="0" borderId="0" xfId="0">
      <alignment vertical="center"/>
    </xf>
    <xf numFmtId="0" fontId="13" fillId="0" borderId="1" xfId="0" applyFont="1" applyBorder="1" applyAlignment="1">
      <alignment vertical="center"/>
    </xf>
    <xf numFmtId="181" fontId="14" fillId="0" borderId="1" xfId="0" applyNumberFormat="1" applyFont="1" applyFill="1" applyBorder="1" applyAlignment="1">
      <alignment horizontal="right" vertical="center" wrapText="1"/>
    </xf>
    <xf numFmtId="0" fontId="15" fillId="0" borderId="1" xfId="0" applyFont="1" applyFill="1" applyBorder="1" applyAlignment="1">
      <alignment vertical="center" wrapText="1"/>
    </xf>
    <xf numFmtId="0" fontId="0" fillId="0" borderId="0" xfId="0" applyFont="1" applyAlignment="1">
      <alignment vertical="center"/>
    </xf>
    <xf numFmtId="0" fontId="16" fillId="0" borderId="26" xfId="0" applyFont="1" applyBorder="1" applyAlignment="1">
      <alignment horizontal="center" vertical="center" wrapText="1"/>
    </xf>
    <xf numFmtId="0" fontId="17" fillId="0" borderId="26" xfId="0" applyFont="1" applyBorder="1" applyAlignment="1">
      <alignment horizontal="left" vertical="center" wrapText="1"/>
    </xf>
    <xf numFmtId="3" fontId="16" fillId="0" borderId="26" xfId="0" applyNumberFormat="1" applyFont="1" applyBorder="1" applyAlignment="1">
      <alignment vertical="center" wrapText="1"/>
    </xf>
    <xf numFmtId="179" fontId="16" fillId="0" borderId="26" xfId="0" applyNumberFormat="1" applyFont="1" applyBorder="1" applyAlignment="1">
      <alignment vertical="center" wrapText="1"/>
    </xf>
    <xf numFmtId="0" fontId="16" fillId="0" borderId="26" xfId="0" applyFont="1" applyBorder="1" applyAlignment="1">
      <alignment vertical="center" wrapText="1"/>
    </xf>
    <xf numFmtId="179" fontId="16" fillId="4" borderId="26" xfId="0" applyNumberFormat="1" applyFont="1" applyFill="1" applyBorder="1" applyAlignment="1">
      <alignment vertical="center" wrapText="1"/>
    </xf>
    <xf numFmtId="180" fontId="16" fillId="0" borderId="26" xfId="0" applyNumberFormat="1" applyFont="1" applyBorder="1" applyAlignment="1">
      <alignment vertical="center" wrapText="1"/>
    </xf>
    <xf numFmtId="49" fontId="18" fillId="0" borderId="27" xfId="0" applyNumberFormat="1" applyFont="1" applyFill="1" applyBorder="1" applyAlignment="1">
      <alignment vertical="center" wrapText="1"/>
    </xf>
    <xf numFmtId="49" fontId="18" fillId="0" borderId="28" xfId="0" applyNumberFormat="1" applyFont="1" applyFill="1" applyBorder="1" applyAlignment="1">
      <alignment vertical="center" wrapText="1"/>
    </xf>
    <xf numFmtId="0" fontId="18" fillId="0" borderId="0" xfId="0" applyFont="1" applyFill="1" applyBorder="1" applyAlignment="1">
      <alignment vertical="center" wrapText="1"/>
    </xf>
    <xf numFmtId="0" fontId="18" fillId="0" borderId="0" xfId="0" applyFont="1" applyFill="1" applyAlignment="1">
      <alignment vertical="center"/>
    </xf>
    <xf numFmtId="0" fontId="19" fillId="0" borderId="0" xfId="0" applyFont="1" applyFill="1" applyAlignment="1">
      <alignment vertical="center"/>
    </xf>
    <xf numFmtId="0" fontId="18" fillId="0" borderId="0" xfId="0" applyFont="1" applyFill="1" applyAlignment="1">
      <alignment vertical="center" wrapText="1"/>
    </xf>
    <xf numFmtId="0" fontId="13" fillId="0" borderId="0" xfId="0" applyFont="1" applyFill="1">
      <alignment vertical="center"/>
    </xf>
    <xf numFmtId="49" fontId="18" fillId="5" borderId="27" xfId="0" applyNumberFormat="1" applyFont="1" applyFill="1" applyBorder="1" applyAlignment="1">
      <alignment vertical="center" wrapText="1"/>
    </xf>
    <xf numFmtId="0" fontId="13" fillId="5" borderId="0" xfId="0" applyFont="1" applyFill="1">
      <alignment vertical="center"/>
    </xf>
    <xf numFmtId="49" fontId="18" fillId="5" borderId="28" xfId="0" applyNumberFormat="1" applyFont="1" applyFill="1" applyBorder="1" applyAlignment="1">
      <alignment vertical="center" wrapText="1"/>
    </xf>
    <xf numFmtId="49" fontId="20" fillId="0" borderId="28" xfId="0" applyNumberFormat="1" applyFont="1" applyFill="1" applyBorder="1" applyAlignment="1">
      <alignment vertical="center" wrapText="1"/>
    </xf>
    <xf numFmtId="177" fontId="20" fillId="0" borderId="28" xfId="0" applyNumberFormat="1" applyFont="1" applyFill="1" applyBorder="1" applyAlignment="1">
      <alignment vertical="center" wrapText="1"/>
    </xf>
    <xf numFmtId="0" fontId="21" fillId="0" borderId="1" xfId="0" applyFont="1" applyFill="1" applyBorder="1" applyAlignment="1">
      <alignment horizontal="left" vertical="center" wrapText="1"/>
    </xf>
    <xf numFmtId="49" fontId="20" fillId="0" borderId="27" xfId="0" applyNumberFormat="1" applyFont="1" applyFill="1" applyBorder="1" applyAlignment="1">
      <alignment vertical="center" wrapText="1"/>
    </xf>
    <xf numFmtId="49" fontId="20" fillId="5" borderId="27" xfId="0" applyNumberFormat="1" applyFont="1" applyFill="1" applyBorder="1" applyAlignment="1">
      <alignment vertical="center" wrapText="1"/>
    </xf>
    <xf numFmtId="49" fontId="20" fillId="5" borderId="28" xfId="0" applyNumberFormat="1" applyFont="1" applyFill="1" applyBorder="1" applyAlignment="1">
      <alignment vertical="center" wrapText="1"/>
    </xf>
    <xf numFmtId="177" fontId="22" fillId="0" borderId="28" xfId="0" applyNumberFormat="1" applyFont="1" applyFill="1" applyBorder="1" applyAlignment="1">
      <alignment vertical="center" wrapText="1"/>
    </xf>
    <xf numFmtId="177" fontId="22" fillId="0" borderId="27" xfId="0" applyNumberFormat="1" applyFont="1" applyFill="1" applyBorder="1" applyAlignment="1">
      <alignment vertical="center" wrapText="1"/>
    </xf>
    <xf numFmtId="49" fontId="18" fillId="0" borderId="27" xfId="0" applyNumberFormat="1" applyFont="1" applyFill="1" applyBorder="1" applyAlignment="1">
      <alignment horizontal="center" vertical="center" wrapText="1"/>
    </xf>
    <xf numFmtId="49" fontId="18" fillId="0" borderId="28"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49" fontId="18" fillId="5" borderId="27" xfId="0" applyNumberFormat="1" applyFont="1" applyFill="1" applyBorder="1" applyAlignment="1">
      <alignment horizontal="center" vertical="center" wrapText="1"/>
    </xf>
    <xf numFmtId="177" fontId="18" fillId="5" borderId="28" xfId="0" applyNumberFormat="1" applyFont="1" applyFill="1" applyBorder="1" applyAlignment="1">
      <alignment horizontal="center" vertical="center" wrapText="1"/>
    </xf>
    <xf numFmtId="177" fontId="22" fillId="0" borderId="27" xfId="0" applyNumberFormat="1" applyFont="1" applyFill="1" applyBorder="1" applyAlignment="1">
      <alignment horizontal="right" vertical="center"/>
    </xf>
    <xf numFmtId="177" fontId="22" fillId="0" borderId="28" xfId="0" applyNumberFormat="1" applyFont="1" applyFill="1" applyBorder="1" applyAlignment="1">
      <alignment horizontal="right" vertical="center"/>
    </xf>
    <xf numFmtId="177" fontId="22" fillId="0" borderId="28" xfId="0" applyNumberFormat="1" applyFont="1" applyFill="1" applyBorder="1" applyAlignment="1">
      <alignment vertical="center"/>
    </xf>
    <xf numFmtId="177" fontId="22" fillId="5" borderId="28" xfId="0" applyNumberFormat="1" applyFont="1" applyFill="1" applyBorder="1" applyAlignment="1">
      <alignment horizontal="right" vertical="center"/>
    </xf>
    <xf numFmtId="177" fontId="22" fillId="5" borderId="28" xfId="0" applyNumberFormat="1" applyFont="1" applyFill="1" applyBorder="1" applyAlignment="1">
      <alignment vertical="center"/>
    </xf>
    <xf numFmtId="177" fontId="22" fillId="0" borderId="27" xfId="0" applyNumberFormat="1" applyFont="1" applyFill="1" applyBorder="1" applyAlignment="1">
      <alignment horizontal="right" vertical="center" wrapText="1"/>
    </xf>
    <xf numFmtId="177" fontId="22" fillId="0" borderId="28" xfId="0" applyNumberFormat="1" applyFont="1" applyFill="1" applyBorder="1" applyAlignment="1">
      <alignment horizontal="right" vertical="center" wrapText="1"/>
    </xf>
    <xf numFmtId="177" fontId="22" fillId="5" borderId="27" xfId="0" applyNumberFormat="1" applyFont="1" applyFill="1" applyBorder="1" applyAlignment="1">
      <alignment horizontal="right" vertical="center" wrapText="1"/>
    </xf>
    <xf numFmtId="177" fontId="22" fillId="5" borderId="27" xfId="0" applyNumberFormat="1" applyFont="1" applyFill="1" applyBorder="1" applyAlignment="1">
      <alignment vertical="center" wrapText="1"/>
    </xf>
    <xf numFmtId="177" fontId="22" fillId="0" borderId="26" xfId="0" applyNumberFormat="1" applyFont="1" applyFill="1" applyBorder="1" applyAlignment="1">
      <alignment horizontal="right" vertical="center" wrapText="1"/>
    </xf>
    <xf numFmtId="49" fontId="22" fillId="6" borderId="29" xfId="0" applyNumberFormat="1" applyFont="1" applyFill="1" applyBorder="1" applyAlignment="1">
      <alignment horizontal="center" vertical="center" wrapText="1"/>
    </xf>
    <xf numFmtId="177" fontId="22" fillId="6" borderId="26" xfId="0" applyNumberFormat="1" applyFont="1" applyFill="1" applyBorder="1" applyAlignment="1">
      <alignment vertical="center" wrapText="1"/>
    </xf>
    <xf numFmtId="177" fontId="22" fillId="6" borderId="30" xfId="0" applyNumberFormat="1" applyFont="1" applyFill="1" applyBorder="1" applyAlignment="1">
      <alignment vertical="center" wrapText="1"/>
    </xf>
    <xf numFmtId="49" fontId="20" fillId="6" borderId="26" xfId="0" applyNumberFormat="1" applyFont="1" applyFill="1" applyBorder="1" applyAlignment="1">
      <alignment vertical="center" wrapText="1"/>
    </xf>
    <xf numFmtId="49" fontId="22" fillId="6" borderId="26" xfId="0" applyNumberFormat="1" applyFont="1" applyFill="1" applyBorder="1" applyAlignment="1">
      <alignment vertical="center" wrapText="1"/>
    </xf>
    <xf numFmtId="49" fontId="22" fillId="6" borderId="26" xfId="0" applyNumberFormat="1" applyFont="1" applyFill="1" applyBorder="1" applyAlignment="1">
      <alignment horizontal="center" vertical="center" wrapText="1"/>
    </xf>
    <xf numFmtId="177" fontId="21" fillId="5" borderId="31" xfId="0" applyNumberFormat="1" applyFont="1" applyFill="1" applyBorder="1" applyAlignment="1">
      <alignment horizontal="left" vertical="center" wrapText="1"/>
    </xf>
    <xf numFmtId="49" fontId="14" fillId="5" borderId="3" xfId="0" applyNumberFormat="1" applyFont="1" applyFill="1" applyBorder="1" applyAlignment="1">
      <alignment horizontal="center" vertical="center" wrapText="1"/>
    </xf>
    <xf numFmtId="38" fontId="14" fillId="5" borderId="1" xfId="0" applyNumberFormat="1" applyFont="1" applyFill="1" applyBorder="1" applyAlignment="1">
      <alignment vertical="center" wrapText="1"/>
    </xf>
    <xf numFmtId="49" fontId="21" fillId="5" borderId="1" xfId="0" applyNumberFormat="1" applyFont="1" applyFill="1" applyBorder="1" applyAlignment="1">
      <alignment vertical="center" wrapText="1"/>
    </xf>
    <xf numFmtId="49" fontId="15" fillId="5" borderId="1" xfId="0" applyNumberFormat="1" applyFont="1" applyFill="1" applyBorder="1" applyAlignment="1">
      <alignment vertical="center" wrapText="1"/>
    </xf>
    <xf numFmtId="49" fontId="22" fillId="7" borderId="29" xfId="0" applyNumberFormat="1" applyFont="1" applyFill="1" applyBorder="1" applyAlignment="1">
      <alignment horizontal="center" vertical="center" wrapText="1"/>
    </xf>
    <xf numFmtId="181" fontId="23" fillId="7" borderId="26" xfId="0" applyNumberFormat="1" applyFont="1" applyFill="1" applyBorder="1" applyAlignment="1">
      <alignment vertical="center" wrapText="1"/>
    </xf>
    <xf numFmtId="181" fontId="23" fillId="7" borderId="30" xfId="0" applyNumberFormat="1" applyFont="1" applyFill="1" applyBorder="1" applyAlignment="1">
      <alignment vertical="center" wrapText="1"/>
    </xf>
    <xf numFmtId="49" fontId="20" fillId="7" borderId="26" xfId="0" applyNumberFormat="1" applyFont="1" applyFill="1" applyBorder="1" applyAlignment="1">
      <alignment vertical="center" wrapText="1"/>
    </xf>
    <xf numFmtId="49" fontId="18" fillId="7" borderId="26" xfId="0" applyNumberFormat="1" applyFont="1" applyFill="1" applyBorder="1" applyAlignment="1">
      <alignment vertical="center" wrapText="1"/>
    </xf>
    <xf numFmtId="49" fontId="14" fillId="5" borderId="4" xfId="0" applyNumberFormat="1" applyFont="1" applyFill="1" applyBorder="1" applyAlignment="1">
      <alignment horizontal="center" vertical="center" wrapText="1"/>
    </xf>
    <xf numFmtId="38" fontId="14" fillId="5" borderId="5" xfId="0" applyNumberFormat="1" applyFont="1" applyFill="1" applyBorder="1" applyAlignment="1">
      <alignment vertical="center" wrapText="1"/>
    </xf>
    <xf numFmtId="49" fontId="21" fillId="5" borderId="5" xfId="0" applyNumberFormat="1" applyFont="1" applyFill="1" applyBorder="1" applyAlignment="1">
      <alignment vertical="center" wrapText="1"/>
    </xf>
    <xf numFmtId="49" fontId="15" fillId="5" borderId="5" xfId="0" applyNumberFormat="1" applyFont="1" applyFill="1" applyBorder="1" applyAlignment="1">
      <alignment vertical="center" wrapText="1"/>
    </xf>
    <xf numFmtId="177" fontId="22" fillId="5" borderId="26" xfId="0" applyNumberFormat="1" applyFont="1" applyFill="1" applyBorder="1" applyAlignment="1">
      <alignment vertical="center" wrapText="1"/>
    </xf>
    <xf numFmtId="177" fontId="22" fillId="5" borderId="30" xfId="0" applyNumberFormat="1" applyFont="1" applyFill="1" applyBorder="1" applyAlignment="1">
      <alignment vertical="center" wrapText="1"/>
    </xf>
    <xf numFmtId="49" fontId="22" fillId="5" borderId="26" xfId="0" applyNumberFormat="1" applyFont="1" applyFill="1" applyBorder="1" applyAlignment="1">
      <alignment vertical="center" wrapText="1"/>
    </xf>
    <xf numFmtId="49" fontId="14" fillId="5" borderId="32" xfId="0" applyNumberFormat="1" applyFont="1" applyFill="1" applyBorder="1" applyAlignment="1">
      <alignment horizontal="center" vertical="center" wrapText="1"/>
    </xf>
    <xf numFmtId="177" fontId="14" fillId="5" borderId="31" xfId="0" applyNumberFormat="1" applyFont="1" applyFill="1" applyBorder="1" applyAlignment="1">
      <alignment horizontal="center" vertical="center" wrapText="1"/>
    </xf>
    <xf numFmtId="177" fontId="21" fillId="5" borderId="31" xfId="0" applyNumberFormat="1" applyFont="1" applyFill="1" applyBorder="1" applyAlignment="1">
      <alignment vertical="center" wrapText="1"/>
    </xf>
    <xf numFmtId="177" fontId="14" fillId="5" borderId="31" xfId="0" applyNumberFormat="1" applyFont="1" applyFill="1" applyBorder="1" applyAlignment="1">
      <alignment vertical="center" wrapText="1"/>
    </xf>
    <xf numFmtId="49" fontId="21" fillId="5" borderId="31" xfId="0" applyNumberFormat="1" applyFont="1" applyFill="1" applyBorder="1" applyAlignment="1">
      <alignment vertical="center" wrapText="1"/>
    </xf>
    <xf numFmtId="49" fontId="14" fillId="5" borderId="33" xfId="0" applyNumberFormat="1" applyFont="1" applyFill="1" applyBorder="1" applyAlignment="1">
      <alignment horizontal="center" vertical="center" wrapText="1"/>
    </xf>
    <xf numFmtId="177" fontId="14" fillId="5" borderId="34" xfId="0" applyNumberFormat="1" applyFont="1" applyFill="1" applyBorder="1" applyAlignment="1">
      <alignment vertical="center" wrapText="1"/>
    </xf>
    <xf numFmtId="49" fontId="21" fillId="5" borderId="34" xfId="0" applyNumberFormat="1" applyFont="1" applyFill="1" applyBorder="1" applyAlignment="1">
      <alignment vertical="center" wrapText="1"/>
    </xf>
    <xf numFmtId="49" fontId="14" fillId="0" borderId="32" xfId="0" applyNumberFormat="1" applyFont="1" applyFill="1" applyBorder="1" applyAlignment="1">
      <alignment horizontal="center" vertical="center" wrapText="1"/>
    </xf>
    <xf numFmtId="177" fontId="14" fillId="0" borderId="31" xfId="0" applyNumberFormat="1" applyFont="1" applyFill="1" applyBorder="1" applyAlignment="1">
      <alignment horizontal="center" vertical="center" wrapText="1"/>
    </xf>
    <xf numFmtId="177" fontId="21" fillId="0" borderId="31" xfId="0" applyNumberFormat="1" applyFont="1" applyFill="1" applyBorder="1" applyAlignment="1">
      <alignment vertical="center" wrapText="1"/>
    </xf>
    <xf numFmtId="49" fontId="14" fillId="5" borderId="2" xfId="0" applyNumberFormat="1" applyFont="1" applyFill="1" applyBorder="1" applyAlignment="1">
      <alignment horizontal="center" vertical="center" wrapText="1"/>
    </xf>
    <xf numFmtId="177" fontId="14" fillId="5" borderId="1" xfId="0" applyNumberFormat="1" applyFont="1" applyFill="1" applyBorder="1" applyAlignment="1">
      <alignment vertical="center" wrapText="1"/>
    </xf>
    <xf numFmtId="177" fontId="22" fillId="0" borderId="26" xfId="0" applyNumberFormat="1" applyFont="1" applyFill="1" applyBorder="1" applyAlignment="1">
      <alignment horizontal="right" vertical="center"/>
    </xf>
    <xf numFmtId="177" fontId="22" fillId="5" borderId="27" xfId="0" applyNumberFormat="1" applyFont="1" applyFill="1" applyBorder="1" applyAlignment="1">
      <alignment vertical="center"/>
    </xf>
    <xf numFmtId="177" fontId="22" fillId="5" borderId="27" xfId="0" applyNumberFormat="1" applyFont="1" applyFill="1" applyBorder="1" applyAlignment="1">
      <alignment horizontal="right" vertical="center"/>
    </xf>
    <xf numFmtId="177" fontId="20" fillId="5" borderId="27" xfId="0" applyNumberFormat="1" applyFont="1" applyFill="1" applyBorder="1" applyAlignment="1">
      <alignment vertical="center" wrapText="1"/>
    </xf>
    <xf numFmtId="49" fontId="18" fillId="5" borderId="28" xfId="0" applyNumberFormat="1" applyFont="1" applyFill="1" applyBorder="1" applyAlignment="1">
      <alignment horizontal="center" vertical="center" wrapText="1"/>
    </xf>
    <xf numFmtId="177" fontId="20" fillId="5" borderId="26" xfId="0" applyNumberFormat="1" applyFont="1" applyFill="1" applyBorder="1" applyAlignment="1">
      <alignment vertical="center" wrapText="1"/>
    </xf>
    <xf numFmtId="177" fontId="22" fillId="5" borderId="27" xfId="0" applyNumberFormat="1" applyFont="1" applyFill="1" applyBorder="1" applyAlignment="1">
      <alignment horizontal="center" vertical="center"/>
    </xf>
    <xf numFmtId="177" fontId="22" fillId="5" borderId="26" xfId="0" applyNumberFormat="1" applyFont="1" applyFill="1" applyBorder="1" applyAlignment="1">
      <alignment horizontal="right" vertical="center" wrapText="1"/>
    </xf>
    <xf numFmtId="177" fontId="22" fillId="5" borderId="26" xfId="0" applyNumberFormat="1" applyFont="1" applyFill="1" applyBorder="1" applyAlignment="1">
      <alignment horizontal="right" vertical="center"/>
    </xf>
    <xf numFmtId="49" fontId="20" fillId="5" borderId="26" xfId="0" applyNumberFormat="1" applyFont="1" applyFill="1" applyBorder="1" applyAlignment="1">
      <alignment vertical="center" wrapText="1"/>
    </xf>
    <xf numFmtId="49" fontId="18" fillId="5" borderId="26" xfId="0" applyNumberFormat="1" applyFont="1" applyFill="1" applyBorder="1" applyAlignment="1">
      <alignment vertical="center" wrapText="1"/>
    </xf>
    <xf numFmtId="177" fontId="22" fillId="5" borderId="28" xfId="0" applyNumberFormat="1" applyFont="1" applyFill="1" applyBorder="1" applyAlignment="1">
      <alignment vertical="center" wrapText="1"/>
    </xf>
    <xf numFmtId="177" fontId="22" fillId="5" borderId="28" xfId="0" applyNumberFormat="1" applyFont="1" applyFill="1" applyBorder="1" applyAlignment="1">
      <alignment horizontal="right" vertical="center" wrapText="1"/>
    </xf>
    <xf numFmtId="0" fontId="13" fillId="0" borderId="0" xfId="0" applyFont="1">
      <alignment vertical="center"/>
    </xf>
    <xf numFmtId="0" fontId="24" fillId="0" borderId="1" xfId="0" applyFont="1" applyBorder="1" applyAlignment="1">
      <alignment vertical="center"/>
    </xf>
    <xf numFmtId="0" fontId="13" fillId="0" borderId="6" xfId="0" applyFont="1" applyBorder="1" applyAlignment="1">
      <alignment vertical="center"/>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6" fillId="2" borderId="1" xfId="0" applyFont="1" applyFill="1" applyBorder="1" applyAlignment="1">
      <alignment horizontal="center" vertical="center"/>
    </xf>
    <xf numFmtId="49" fontId="14" fillId="3" borderId="2" xfId="0" applyNumberFormat="1" applyFont="1" applyFill="1" applyBorder="1" applyAlignment="1">
      <alignment horizontal="center" vertical="center" wrapText="1"/>
    </xf>
    <xf numFmtId="177" fontId="14" fillId="3" borderId="1" xfId="0" applyNumberFormat="1" applyFont="1" applyFill="1" applyBorder="1" applyAlignment="1">
      <alignment vertical="center" wrapText="1"/>
    </xf>
    <xf numFmtId="49" fontId="21" fillId="3" borderId="1" xfId="0" applyNumberFormat="1" applyFont="1" applyFill="1" applyBorder="1" applyAlignment="1">
      <alignment vertical="center" wrapText="1"/>
    </xf>
    <xf numFmtId="49" fontId="14" fillId="3" borderId="1" xfId="0" applyNumberFormat="1" applyFont="1" applyFill="1" applyBorder="1" applyAlignment="1">
      <alignment vertical="center" wrapText="1"/>
    </xf>
    <xf numFmtId="49" fontId="14" fillId="3" borderId="7" xfId="0" applyNumberFormat="1" applyFont="1" applyFill="1" applyBorder="1" applyAlignment="1">
      <alignment horizontal="center" vertical="center" wrapText="1"/>
    </xf>
    <xf numFmtId="177" fontId="14" fillId="3" borderId="8" xfId="0" applyNumberFormat="1" applyFont="1" applyFill="1" applyBorder="1" applyAlignment="1">
      <alignment vertical="center" wrapText="1"/>
    </xf>
    <xf numFmtId="49" fontId="21" fillId="3" borderId="8" xfId="0" applyNumberFormat="1" applyFont="1" applyFill="1" applyBorder="1" applyAlignment="1">
      <alignment vertical="center" wrapText="1"/>
    </xf>
    <xf numFmtId="49" fontId="14" fillId="3" borderId="8" xfId="0" applyNumberFormat="1" applyFont="1" applyFill="1" applyBorder="1" applyAlignment="1">
      <alignment vertical="center" wrapText="1"/>
    </xf>
    <xf numFmtId="49" fontId="14" fillId="8" borderId="1" xfId="0" applyNumberFormat="1" applyFont="1" applyFill="1" applyBorder="1" applyAlignment="1">
      <alignment horizontal="center" vertical="center" wrapText="1"/>
    </xf>
    <xf numFmtId="0" fontId="14" fillId="5" borderId="1" xfId="0" applyFont="1" applyFill="1" applyBorder="1">
      <alignment vertical="center"/>
    </xf>
    <xf numFmtId="0" fontId="21" fillId="8" borderId="35" xfId="0" applyFont="1" applyFill="1" applyBorder="1" applyAlignment="1">
      <alignment vertical="center" wrapText="1"/>
    </xf>
    <xf numFmtId="0" fontId="14" fillId="8" borderId="35" xfId="0" applyFont="1" applyFill="1" applyBorder="1" applyAlignment="1">
      <alignment vertical="center" wrapText="1"/>
    </xf>
    <xf numFmtId="49" fontId="23" fillId="5" borderId="1" xfId="0" applyNumberFormat="1" applyFont="1" applyFill="1" applyBorder="1" applyAlignment="1">
      <alignment vertical="center" wrapText="1"/>
    </xf>
    <xf numFmtId="49" fontId="14" fillId="3" borderId="9" xfId="0" applyNumberFormat="1" applyFont="1" applyFill="1" applyBorder="1" applyAlignment="1">
      <alignment horizontal="center" vertical="center" wrapText="1"/>
    </xf>
    <xf numFmtId="177" fontId="14" fillId="3" borderId="10" xfId="0" applyNumberFormat="1" applyFont="1" applyFill="1" applyBorder="1" applyAlignment="1">
      <alignment vertical="center" wrapText="1"/>
    </xf>
    <xf numFmtId="49" fontId="21" fillId="3" borderId="10" xfId="0" applyNumberFormat="1" applyFont="1" applyFill="1" applyBorder="1" applyAlignment="1">
      <alignment vertical="center" wrapText="1"/>
    </xf>
    <xf numFmtId="49" fontId="14" fillId="3" borderId="10" xfId="0" applyNumberFormat="1" applyFont="1" applyFill="1" applyBorder="1" applyAlignment="1">
      <alignment vertical="center" wrapText="1"/>
    </xf>
    <xf numFmtId="0" fontId="13" fillId="0" borderId="11" xfId="0" applyFont="1" applyBorder="1" applyAlignment="1">
      <alignment horizontal="center" vertical="center" wrapText="1"/>
    </xf>
    <xf numFmtId="0" fontId="13" fillId="0" borderId="12" xfId="0" applyFont="1" applyBorder="1" applyAlignment="1">
      <alignment vertical="center"/>
    </xf>
    <xf numFmtId="0" fontId="24" fillId="0" borderId="12" xfId="0" applyFont="1" applyBorder="1" applyAlignment="1">
      <alignment vertical="center"/>
    </xf>
    <xf numFmtId="49" fontId="14" fillId="5" borderId="1" xfId="0" applyNumberFormat="1" applyFont="1" applyFill="1" applyBorder="1" applyAlignment="1">
      <alignment vertical="center" wrapText="1"/>
    </xf>
    <xf numFmtId="177" fontId="14" fillId="3" borderId="13" xfId="0" applyNumberFormat="1" applyFont="1" applyFill="1" applyBorder="1" applyAlignment="1">
      <alignment vertical="center" wrapText="1"/>
    </xf>
    <xf numFmtId="49" fontId="21" fillId="3" borderId="13" xfId="0" applyNumberFormat="1" applyFont="1" applyFill="1" applyBorder="1" applyAlignment="1">
      <alignment vertical="center" wrapText="1"/>
    </xf>
    <xf numFmtId="49" fontId="14" fillId="3" borderId="13" xfId="0" applyNumberFormat="1" applyFont="1" applyFill="1" applyBorder="1" applyAlignment="1">
      <alignment vertical="center" wrapText="1"/>
    </xf>
    <xf numFmtId="0" fontId="27" fillId="2" borderId="2"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14" fillId="6" borderId="36" xfId="0" applyFont="1" applyFill="1" applyBorder="1" applyAlignment="1">
      <alignment horizontal="center" vertical="center" wrapText="1"/>
    </xf>
    <xf numFmtId="177" fontId="14" fillId="6" borderId="26" xfId="0" applyNumberFormat="1" applyFont="1" applyFill="1" applyBorder="1" applyAlignment="1">
      <alignment vertical="center" wrapText="1"/>
    </xf>
    <xf numFmtId="49" fontId="21" fillId="6" borderId="26" xfId="0" applyNumberFormat="1" applyFont="1" applyFill="1" applyBorder="1" applyAlignment="1">
      <alignment vertical="center" wrapText="1"/>
    </xf>
    <xf numFmtId="49" fontId="15" fillId="6" borderId="26" xfId="0" applyNumberFormat="1" applyFont="1" applyFill="1" applyBorder="1" applyAlignment="1">
      <alignment vertical="center" wrapText="1"/>
    </xf>
    <xf numFmtId="49" fontId="20" fillId="6" borderId="0" xfId="0" applyNumberFormat="1" applyFont="1" applyFill="1" applyAlignment="1">
      <alignment horizontal="center" vertical="center" wrapText="1"/>
    </xf>
    <xf numFmtId="49" fontId="14" fillId="3" borderId="37" xfId="0" applyNumberFormat="1" applyFont="1" applyFill="1" applyBorder="1" applyAlignment="1">
      <alignment horizontal="center" vertical="center" wrapText="1"/>
    </xf>
    <xf numFmtId="49" fontId="22" fillId="7" borderId="29" xfId="1" applyNumberFormat="1" applyFont="1" applyFill="1" applyBorder="1" applyAlignment="1">
      <alignment horizontal="center" vertical="center" wrapText="1"/>
    </xf>
    <xf numFmtId="38" fontId="23" fillId="7" borderId="26" xfId="1" applyNumberFormat="1" applyFont="1" applyFill="1" applyBorder="1" applyAlignment="1">
      <alignment vertical="center" wrapText="1"/>
    </xf>
    <xf numFmtId="38" fontId="23" fillId="7" borderId="30" xfId="1" applyNumberFormat="1" applyFont="1" applyFill="1" applyBorder="1" applyAlignment="1">
      <alignment vertical="center" wrapText="1"/>
    </xf>
    <xf numFmtId="49" fontId="18" fillId="7" borderId="26" xfId="1" applyNumberFormat="1" applyFont="1" applyFill="1" applyBorder="1" applyAlignment="1">
      <alignment vertical="center" wrapText="1"/>
    </xf>
    <xf numFmtId="177" fontId="13" fillId="9" borderId="14" xfId="0" applyNumberFormat="1" applyFont="1" applyFill="1" applyBorder="1">
      <alignment vertical="center"/>
    </xf>
    <xf numFmtId="49" fontId="14" fillId="5" borderId="7"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lignment vertical="center"/>
    </xf>
    <xf numFmtId="0" fontId="24" fillId="0" borderId="0" xfId="0" applyFont="1" applyBorder="1">
      <alignment vertical="center"/>
    </xf>
    <xf numFmtId="0" fontId="13" fillId="0" borderId="0" xfId="0" applyFont="1" applyAlignment="1">
      <alignment horizontal="center" vertical="center" wrapText="1"/>
    </xf>
    <xf numFmtId="0" fontId="24" fillId="0" borderId="0" xfId="0" applyFont="1">
      <alignment vertical="center"/>
    </xf>
    <xf numFmtId="0" fontId="13" fillId="0" borderId="15" xfId="0" applyFont="1" applyBorder="1" applyAlignment="1">
      <alignment vertical="center"/>
    </xf>
    <xf numFmtId="0" fontId="25" fillId="2" borderId="6" xfId="0" applyFont="1" applyFill="1" applyBorder="1" applyAlignment="1">
      <alignment horizontal="center" vertical="center"/>
    </xf>
    <xf numFmtId="49" fontId="18" fillId="0" borderId="38" xfId="0" applyNumberFormat="1" applyFont="1" applyFill="1" applyBorder="1" applyAlignment="1">
      <alignment vertical="center" wrapText="1"/>
    </xf>
    <xf numFmtId="49" fontId="18" fillId="0" borderId="39" xfId="0" applyNumberFormat="1" applyFont="1" applyFill="1" applyBorder="1" applyAlignment="1">
      <alignment vertical="center" wrapText="1"/>
    </xf>
    <xf numFmtId="49" fontId="14" fillId="3" borderId="6" xfId="0" applyNumberFormat="1" applyFont="1" applyFill="1" applyBorder="1" applyAlignment="1">
      <alignment vertical="center" wrapText="1"/>
    </xf>
    <xf numFmtId="0" fontId="13" fillId="0" borderId="6" xfId="0" applyFont="1" applyFill="1" applyBorder="1">
      <alignment vertical="center"/>
    </xf>
    <xf numFmtId="49" fontId="18" fillId="5" borderId="38" xfId="0" applyNumberFormat="1" applyFont="1" applyFill="1" applyBorder="1" applyAlignment="1">
      <alignment vertical="center" wrapText="1"/>
    </xf>
    <xf numFmtId="49" fontId="18" fillId="5" borderId="39" xfId="0" applyNumberFormat="1" applyFont="1" applyFill="1" applyBorder="1" applyAlignment="1">
      <alignment vertical="center" wrapText="1"/>
    </xf>
    <xf numFmtId="49" fontId="21" fillId="5" borderId="6" xfId="0" applyNumberFormat="1" applyFont="1" applyFill="1" applyBorder="1" applyAlignment="1">
      <alignment vertical="center" wrapText="1"/>
    </xf>
    <xf numFmtId="49" fontId="14" fillId="3" borderId="16" xfId="0" applyNumberFormat="1" applyFont="1" applyFill="1" applyBorder="1" applyAlignment="1">
      <alignment vertical="center" wrapText="1"/>
    </xf>
    <xf numFmtId="49" fontId="15" fillId="5" borderId="6" xfId="0" applyNumberFormat="1" applyFont="1" applyFill="1" applyBorder="1" applyAlignment="1">
      <alignment vertical="center" wrapText="1"/>
    </xf>
    <xf numFmtId="0" fontId="21" fillId="8" borderId="17" xfId="0" applyFont="1" applyFill="1" applyBorder="1" applyAlignment="1">
      <alignment vertical="center" wrapText="1"/>
    </xf>
    <xf numFmtId="49" fontId="28" fillId="5" borderId="6" xfId="0" applyNumberFormat="1" applyFont="1" applyFill="1" applyBorder="1" applyAlignment="1">
      <alignment vertical="center" wrapText="1"/>
    </xf>
    <xf numFmtId="49" fontId="14" fillId="3" borderId="18" xfId="0" applyNumberFormat="1" applyFont="1" applyFill="1" applyBorder="1" applyAlignment="1">
      <alignment vertical="center" wrapText="1"/>
    </xf>
    <xf numFmtId="49" fontId="18" fillId="6" borderId="40" xfId="0" applyNumberFormat="1" applyFont="1" applyFill="1" applyBorder="1" applyAlignment="1">
      <alignment vertical="center" wrapText="1"/>
    </xf>
    <xf numFmtId="49" fontId="14" fillId="3" borderId="19" xfId="0" applyNumberFormat="1" applyFont="1" applyFill="1" applyBorder="1" applyAlignment="1">
      <alignment vertical="center" wrapText="1"/>
    </xf>
    <xf numFmtId="0" fontId="27" fillId="2" borderId="6" xfId="0" applyFont="1" applyFill="1" applyBorder="1" applyAlignment="1">
      <alignment horizontal="center" vertical="center"/>
    </xf>
    <xf numFmtId="49" fontId="21" fillId="6" borderId="40" xfId="0" applyNumberFormat="1" applyFont="1" applyFill="1" applyBorder="1" applyAlignment="1">
      <alignment vertical="center" wrapText="1"/>
    </xf>
    <xf numFmtId="49" fontId="20" fillId="5" borderId="38" xfId="0" applyNumberFormat="1" applyFont="1" applyFill="1" applyBorder="1" applyAlignment="1">
      <alignment vertical="center" wrapText="1"/>
    </xf>
    <xf numFmtId="49" fontId="29" fillId="5" borderId="40" xfId="0" applyNumberFormat="1" applyFont="1" applyFill="1" applyBorder="1" applyAlignment="1">
      <alignment vertical="center" wrapText="1"/>
    </xf>
    <xf numFmtId="49" fontId="18" fillId="7" borderId="40" xfId="1" applyNumberFormat="1" applyFont="1" applyFill="1" applyBorder="1" applyAlignment="1">
      <alignment vertical="center" wrapText="1"/>
    </xf>
    <xf numFmtId="49" fontId="21" fillId="0" borderId="6" xfId="0" applyNumberFormat="1" applyFont="1" applyFill="1" applyBorder="1" applyAlignment="1">
      <alignment vertical="center" wrapText="1"/>
    </xf>
    <xf numFmtId="49" fontId="18" fillId="7" borderId="40" xfId="0" applyNumberFormat="1" applyFont="1" applyFill="1" applyBorder="1" applyAlignment="1">
      <alignment vertical="center" wrapText="1"/>
    </xf>
    <xf numFmtId="49" fontId="15" fillId="5" borderId="20" xfId="0" applyNumberFormat="1" applyFont="1" applyFill="1" applyBorder="1" applyAlignment="1">
      <alignment vertical="center" wrapText="1"/>
    </xf>
    <xf numFmtId="49" fontId="18" fillId="5" borderId="40" xfId="0" applyNumberFormat="1" applyFont="1" applyFill="1" applyBorder="1" applyAlignment="1">
      <alignment vertical="center" wrapText="1"/>
    </xf>
    <xf numFmtId="49" fontId="14" fillId="5" borderId="6" xfId="0" applyNumberFormat="1" applyFont="1" applyFill="1" applyBorder="1" applyAlignment="1">
      <alignment vertical="center" wrapText="1"/>
    </xf>
    <xf numFmtId="0" fontId="16" fillId="0" borderId="41" xfId="0" applyFont="1" applyBorder="1" applyAlignment="1">
      <alignment horizontal="right" vertical="center" wrapText="1"/>
    </xf>
    <xf numFmtId="0" fontId="3" fillId="0" borderId="42" xfId="0" applyFont="1" applyBorder="1" applyAlignment="1">
      <alignment vertical="center"/>
    </xf>
    <xf numFmtId="0" fontId="3" fillId="0" borderId="27" xfId="0" applyFont="1" applyBorder="1" applyAlignment="1">
      <alignment vertical="center"/>
    </xf>
    <xf numFmtId="0" fontId="16" fillId="0" borderId="43" xfId="0" applyFont="1" applyBorder="1" applyAlignment="1">
      <alignment horizontal="center" vertical="center" wrapText="1"/>
    </xf>
    <xf numFmtId="0" fontId="3" fillId="0" borderId="43" xfId="0" applyFont="1" applyBorder="1" applyAlignment="1">
      <alignment vertical="center"/>
    </xf>
    <xf numFmtId="0" fontId="30" fillId="0" borderId="21"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0" fontId="30" fillId="0" borderId="24" xfId="0" applyFont="1" applyBorder="1" applyAlignment="1">
      <alignment horizontal="left" vertical="center" wrapText="1"/>
    </xf>
    <xf numFmtId="0" fontId="31" fillId="0" borderId="25" xfId="0" applyFont="1" applyBorder="1" applyAlignment="1">
      <alignment horizontal="center" vertical="center"/>
    </xf>
  </cellXfs>
  <cellStyles count="2">
    <cellStyle name="一般" xfId="0" builtinId="0"/>
    <cellStyle name="一般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election activeCell="C22" sqref="C22"/>
    </sheetView>
  </sheetViews>
  <sheetFormatPr defaultColWidth="11.21875" defaultRowHeight="16.2"/>
  <cols>
    <col min="1" max="1" width="22.77734375" style="4" customWidth="1"/>
    <col min="2" max="5" width="17.109375" style="4" customWidth="1"/>
    <col min="6" max="6" width="29.88671875" style="4" customWidth="1"/>
    <col min="7" max="26" width="8" style="4" customWidth="1"/>
    <col min="27" max="16384" width="11.21875" style="4"/>
  </cols>
  <sheetData>
    <row r="1" spans="1:6" ht="16.5" customHeight="1"/>
    <row r="2" spans="1:6" ht="16.5" customHeight="1"/>
    <row r="3" spans="1:6" ht="21" customHeight="1">
      <c r="A3" s="175" t="s">
        <v>115</v>
      </c>
      <c r="B3" s="176"/>
      <c r="C3" s="176"/>
      <c r="D3" s="176"/>
      <c r="E3" s="176"/>
      <c r="F3" s="176"/>
    </row>
    <row r="4" spans="1:6" ht="21" customHeight="1">
      <c r="A4" s="5" t="s">
        <v>116</v>
      </c>
      <c r="B4" s="5" t="s">
        <v>117</v>
      </c>
      <c r="C4" s="5" t="s">
        <v>118</v>
      </c>
      <c r="D4" s="5" t="s">
        <v>119</v>
      </c>
      <c r="E4" s="5" t="s">
        <v>120</v>
      </c>
      <c r="F4" s="5" t="s">
        <v>121</v>
      </c>
    </row>
    <row r="5" spans="1:6" ht="21" customHeight="1">
      <c r="A5" s="6" t="s">
        <v>122</v>
      </c>
      <c r="B5" s="7">
        <v>2910</v>
      </c>
      <c r="C5" s="7">
        <v>192</v>
      </c>
      <c r="D5" s="7">
        <f>SUM(B5-C5)</f>
        <v>2718</v>
      </c>
      <c r="E5" s="7">
        <v>140</v>
      </c>
      <c r="F5" s="8">
        <f>SUM(D5*E5)</f>
        <v>380520</v>
      </c>
    </row>
    <row r="6" spans="1:6" ht="39" customHeight="1">
      <c r="A6" s="6" t="s">
        <v>123</v>
      </c>
      <c r="B6" s="7">
        <v>2114</v>
      </c>
      <c r="C6" s="7">
        <v>57</v>
      </c>
      <c r="D6" s="7">
        <f>SUM(B6-C6)</f>
        <v>2057</v>
      </c>
      <c r="E6" s="7">
        <v>70</v>
      </c>
      <c r="F6" s="8">
        <f>SUM(D6*E6)</f>
        <v>143990</v>
      </c>
    </row>
    <row r="7" spans="1:6" ht="21" customHeight="1">
      <c r="A7" s="6" t="s">
        <v>124</v>
      </c>
      <c r="B7" s="9"/>
      <c r="C7" s="9"/>
      <c r="D7" s="9"/>
      <c r="E7" s="9"/>
      <c r="F7" s="8">
        <f>SUM(F5:F6)</f>
        <v>524510</v>
      </c>
    </row>
    <row r="8" spans="1:6" ht="21" customHeight="1">
      <c r="A8" s="6" t="s">
        <v>125</v>
      </c>
      <c r="B8" s="9"/>
      <c r="C8" s="9"/>
      <c r="D8" s="9"/>
      <c r="E8" s="9"/>
      <c r="F8" s="8">
        <v>1000000</v>
      </c>
    </row>
    <row r="9" spans="1:6" ht="21" customHeight="1">
      <c r="A9" s="5" t="s">
        <v>126</v>
      </c>
      <c r="B9" s="7">
        <f>SUM(B5:B8)</f>
        <v>5024</v>
      </c>
      <c r="C9" s="7">
        <f>SUM(C5:C8)</f>
        <v>249</v>
      </c>
      <c r="D9" s="7">
        <f>SUM(D5:D8)</f>
        <v>4775</v>
      </c>
      <c r="E9" s="9"/>
      <c r="F9" s="10">
        <f>SUM(F7:F8)</f>
        <v>1524510</v>
      </c>
    </row>
    <row r="10" spans="1:6" ht="21" customHeight="1">
      <c r="A10" s="172" t="s">
        <v>127</v>
      </c>
      <c r="B10" s="173"/>
      <c r="C10" s="173"/>
      <c r="D10" s="173"/>
      <c r="E10" s="174"/>
      <c r="F10" s="8">
        <v>1530000</v>
      </c>
    </row>
    <row r="11" spans="1:6" ht="21" customHeight="1">
      <c r="A11" s="172" t="s">
        <v>128</v>
      </c>
      <c r="B11" s="173"/>
      <c r="C11" s="173"/>
      <c r="D11" s="173"/>
      <c r="E11" s="174"/>
      <c r="F11" s="8">
        <f>SUM(F9:F10)</f>
        <v>3054510</v>
      </c>
    </row>
    <row r="12" spans="1:6" ht="21" customHeight="1">
      <c r="A12" s="172" t="s">
        <v>129</v>
      </c>
      <c r="B12" s="173"/>
      <c r="C12" s="173"/>
      <c r="D12" s="173"/>
      <c r="E12" s="174"/>
      <c r="F12" s="8">
        <v>1535150</v>
      </c>
    </row>
    <row r="13" spans="1:6" ht="21" customHeight="1">
      <c r="A13" s="172" t="s">
        <v>130</v>
      </c>
      <c r="B13" s="173"/>
      <c r="C13" s="173"/>
      <c r="D13" s="173"/>
      <c r="E13" s="174"/>
      <c r="F13" s="11">
        <f>SUM(F9-F12)</f>
        <v>-10640</v>
      </c>
    </row>
    <row r="14" spans="1:6" ht="21" customHeight="1">
      <c r="A14" s="172" t="s">
        <v>131</v>
      </c>
      <c r="B14" s="173"/>
      <c r="C14" s="173"/>
      <c r="D14" s="173"/>
      <c r="E14" s="174"/>
      <c r="F14" s="8">
        <v>1540000</v>
      </c>
    </row>
    <row r="15" spans="1:6" ht="21" customHeight="1">
      <c r="A15" s="172" t="s">
        <v>130</v>
      </c>
      <c r="B15" s="173"/>
      <c r="C15" s="173"/>
      <c r="D15" s="173"/>
      <c r="E15" s="174"/>
      <c r="F15" s="11">
        <f>SUM(F10-F14)</f>
        <v>-10000</v>
      </c>
    </row>
    <row r="16" spans="1:6" ht="21" customHeight="1">
      <c r="A16" s="172" t="s">
        <v>132</v>
      </c>
      <c r="B16" s="173"/>
      <c r="C16" s="173"/>
      <c r="D16" s="173"/>
      <c r="E16" s="174"/>
      <c r="F16" s="11">
        <f>SUM(F12+F14)</f>
        <v>3075150</v>
      </c>
    </row>
    <row r="17" spans="1:6" ht="21" customHeight="1">
      <c r="A17" s="172" t="s">
        <v>133</v>
      </c>
      <c r="B17" s="173"/>
      <c r="C17" s="173"/>
      <c r="D17" s="173"/>
      <c r="E17" s="174"/>
      <c r="F17" s="11">
        <f>SUM(F13+F15)</f>
        <v>-20640</v>
      </c>
    </row>
    <row r="18" spans="1:6" ht="16.5" customHeight="1"/>
    <row r="19" spans="1:6" ht="16.5" customHeight="1"/>
    <row r="20" spans="1:6" ht="16.5" customHeight="1"/>
    <row r="21" spans="1:6" ht="16.5" customHeight="1"/>
    <row r="22" spans="1:6" ht="16.5" customHeight="1"/>
    <row r="23" spans="1:6" ht="16.5" customHeight="1"/>
    <row r="24" spans="1:6" ht="16.5" customHeight="1"/>
    <row r="25" spans="1:6" ht="16.5" customHeight="1"/>
    <row r="26" spans="1:6" ht="16.5" customHeight="1"/>
    <row r="27" spans="1:6" ht="16.5" customHeight="1"/>
    <row r="28" spans="1:6" ht="16.5" customHeight="1"/>
    <row r="29" spans="1:6" ht="16.5" customHeight="1"/>
    <row r="30" spans="1:6" ht="16.5" customHeight="1"/>
    <row r="31" spans="1:6" ht="16.5" customHeight="1"/>
    <row r="32" spans="1:6"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9">
    <mergeCell ref="A15:E15"/>
    <mergeCell ref="A17:E17"/>
    <mergeCell ref="A3:F3"/>
    <mergeCell ref="A10:E10"/>
    <mergeCell ref="A11:E11"/>
    <mergeCell ref="A12:E12"/>
    <mergeCell ref="A13:E13"/>
    <mergeCell ref="A14:E14"/>
    <mergeCell ref="A16:E16"/>
  </mergeCells>
  <phoneticPr fontId="1" type="noConversion"/>
  <pageMargins left="0.31496062992125984" right="0.31496062992125984"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4"/>
  <sheetViews>
    <sheetView tabSelected="1" topLeftCell="A151" zoomScale="70" zoomScaleNormal="70" workbookViewId="0">
      <selection activeCell="M92" sqref="M92"/>
    </sheetView>
  </sheetViews>
  <sheetFormatPr defaultColWidth="9" defaultRowHeight="16.2"/>
  <cols>
    <col min="1" max="1" width="13.88671875" style="144" customWidth="1"/>
    <col min="2" max="2" width="11.44140625" style="95" customWidth="1"/>
    <col min="3" max="3" width="11.77734375" style="95" customWidth="1"/>
    <col min="4" max="4" width="11.44140625" style="95" customWidth="1"/>
    <col min="5" max="5" width="12" style="95" customWidth="1"/>
    <col min="6" max="6" width="11.44140625" style="95" customWidth="1"/>
    <col min="7" max="7" width="29.77734375" style="145" customWidth="1"/>
    <col min="8" max="8" width="13.6640625" style="95" customWidth="1"/>
    <col min="9" max="9" width="18.21875" style="95" customWidth="1"/>
    <col min="10" max="16384" width="9" style="95"/>
  </cols>
  <sheetData>
    <row r="1" spans="1:11" ht="33" customHeight="1" thickBot="1">
      <c r="A1" s="181" t="s">
        <v>323</v>
      </c>
      <c r="B1" s="181"/>
      <c r="C1" s="181"/>
      <c r="D1" s="181"/>
      <c r="E1" s="181"/>
      <c r="F1" s="181"/>
      <c r="G1" s="181"/>
      <c r="H1" s="181"/>
      <c r="I1" s="181"/>
    </row>
    <row r="2" spans="1:11" ht="17.25" customHeight="1" thickTop="1">
      <c r="A2" s="32" t="s">
        <v>13</v>
      </c>
      <c r="B2" s="1" t="s">
        <v>20</v>
      </c>
      <c r="C2" s="1"/>
      <c r="D2" s="1"/>
      <c r="E2" s="1"/>
      <c r="F2" s="1"/>
      <c r="G2" s="96"/>
      <c r="H2" s="97"/>
      <c r="I2" s="146"/>
    </row>
    <row r="3" spans="1:11">
      <c r="A3" s="33" t="s">
        <v>15</v>
      </c>
      <c r="B3" s="1" t="s">
        <v>21</v>
      </c>
      <c r="C3" s="1"/>
      <c r="D3" s="1"/>
      <c r="E3" s="1"/>
      <c r="F3" s="1"/>
      <c r="G3" s="96"/>
      <c r="H3" s="1"/>
      <c r="I3" s="97"/>
    </row>
    <row r="4" spans="1:11">
      <c r="A4" s="33" t="s">
        <v>16</v>
      </c>
      <c r="B4" s="1" t="s">
        <v>22</v>
      </c>
      <c r="C4" s="1"/>
      <c r="D4" s="1"/>
      <c r="E4" s="1"/>
      <c r="F4" s="1"/>
      <c r="G4" s="96"/>
      <c r="H4" s="1"/>
      <c r="I4" s="97"/>
    </row>
    <row r="5" spans="1:11" ht="64.8">
      <c r="A5" s="98" t="s">
        <v>0</v>
      </c>
      <c r="B5" s="99" t="s">
        <v>9</v>
      </c>
      <c r="C5" s="99" t="s">
        <v>10</v>
      </c>
      <c r="D5" s="99" t="s">
        <v>11</v>
      </c>
      <c r="E5" s="99" t="s">
        <v>12</v>
      </c>
      <c r="F5" s="100" t="s">
        <v>3</v>
      </c>
      <c r="G5" s="101" t="s">
        <v>4</v>
      </c>
      <c r="H5" s="99" t="s">
        <v>87</v>
      </c>
      <c r="I5" s="147" t="s">
        <v>6</v>
      </c>
    </row>
    <row r="6" spans="1:11" s="18" customFormat="1" ht="161.25" customHeight="1">
      <c r="A6" s="30" t="s">
        <v>169</v>
      </c>
      <c r="B6" s="36">
        <v>90000</v>
      </c>
      <c r="C6" s="36">
        <v>0</v>
      </c>
      <c r="D6" s="36">
        <v>0</v>
      </c>
      <c r="E6" s="36">
        <v>70000</v>
      </c>
      <c r="F6" s="36">
        <f>SUM(B6+E6)</f>
        <v>160000</v>
      </c>
      <c r="G6" s="22" t="s">
        <v>134</v>
      </c>
      <c r="H6" s="12" t="s">
        <v>170</v>
      </c>
      <c r="I6" s="148" t="s">
        <v>324</v>
      </c>
      <c r="J6" s="14"/>
      <c r="K6" s="15"/>
    </row>
    <row r="7" spans="1:11" s="18" customFormat="1" ht="103.5" customHeight="1">
      <c r="A7" s="31" t="s">
        <v>135</v>
      </c>
      <c r="B7" s="37">
        <v>115000</v>
      </c>
      <c r="C7" s="38"/>
      <c r="D7" s="16"/>
      <c r="E7" s="82">
        <v>80000</v>
      </c>
      <c r="F7" s="36">
        <f>SUM(B7+E7)</f>
        <v>195000</v>
      </c>
      <c r="G7" s="23" t="s">
        <v>136</v>
      </c>
      <c r="H7" s="13" t="s">
        <v>171</v>
      </c>
      <c r="I7" s="149" t="s">
        <v>325</v>
      </c>
      <c r="J7" s="14"/>
      <c r="K7" s="17"/>
    </row>
    <row r="8" spans="1:11" ht="78.75" customHeight="1">
      <c r="A8" s="102" t="s">
        <v>113</v>
      </c>
      <c r="B8" s="103">
        <f>SUM(B6:B7)</f>
        <v>205000</v>
      </c>
      <c r="C8" s="103">
        <f>SUM(C6:C7)</f>
        <v>0</v>
      </c>
      <c r="D8" s="103">
        <f>SUM(D6:D7)</f>
        <v>0</v>
      </c>
      <c r="E8" s="103">
        <f>SUM(E6:E7)</f>
        <v>150000</v>
      </c>
      <c r="F8" s="103">
        <f>SUM(F6:F7)</f>
        <v>355000</v>
      </c>
      <c r="G8" s="104"/>
      <c r="H8" s="105"/>
      <c r="I8" s="150"/>
    </row>
    <row r="9" spans="1:11" ht="18" customHeight="1">
      <c r="A9" s="32" t="s">
        <v>13</v>
      </c>
      <c r="B9" s="1" t="s">
        <v>20</v>
      </c>
      <c r="C9" s="2"/>
      <c r="D9" s="2"/>
      <c r="E9" s="2"/>
      <c r="F9" s="2"/>
      <c r="G9" s="24"/>
      <c r="H9" s="3"/>
      <c r="I9" s="151"/>
    </row>
    <row r="10" spans="1:11" ht="23.25" customHeight="1">
      <c r="A10" s="33" t="s">
        <v>15</v>
      </c>
      <c r="B10" s="1" t="s">
        <v>21</v>
      </c>
      <c r="C10" s="2"/>
      <c r="D10" s="2"/>
      <c r="E10" s="2"/>
      <c r="F10" s="2"/>
      <c r="G10" s="24"/>
      <c r="H10" s="3"/>
      <c r="I10" s="151"/>
    </row>
    <row r="11" spans="1:11" ht="24" customHeight="1">
      <c r="A11" s="33" t="s">
        <v>89</v>
      </c>
      <c r="B11" s="1" t="s">
        <v>90</v>
      </c>
      <c r="C11" s="2"/>
      <c r="D11" s="2"/>
      <c r="E11" s="2"/>
      <c r="F11" s="2"/>
      <c r="G11" s="24"/>
      <c r="H11" s="3"/>
      <c r="I11" s="151"/>
    </row>
    <row r="12" spans="1:11" ht="64.8">
      <c r="A12" s="98" t="s">
        <v>0</v>
      </c>
      <c r="B12" s="99" t="s">
        <v>9</v>
      </c>
      <c r="C12" s="99" t="s">
        <v>10</v>
      </c>
      <c r="D12" s="99" t="s">
        <v>11</v>
      </c>
      <c r="E12" s="99" t="s">
        <v>12</v>
      </c>
      <c r="F12" s="100" t="s">
        <v>3</v>
      </c>
      <c r="G12" s="101" t="s">
        <v>4</v>
      </c>
      <c r="H12" s="99" t="s">
        <v>87</v>
      </c>
      <c r="I12" s="147" t="s">
        <v>6</v>
      </c>
    </row>
    <row r="13" spans="1:11" s="18" customFormat="1" ht="141.75" customHeight="1">
      <c r="A13" s="34" t="s">
        <v>137</v>
      </c>
      <c r="B13" s="84">
        <v>20000</v>
      </c>
      <c r="C13" s="83"/>
      <c r="D13" s="83"/>
      <c r="E13" s="84">
        <v>20000</v>
      </c>
      <c r="F13" s="84">
        <f>B13+E13</f>
        <v>40000</v>
      </c>
      <c r="G13" s="85" t="s">
        <v>138</v>
      </c>
      <c r="H13" s="19" t="s">
        <v>172</v>
      </c>
      <c r="I13" s="152" t="s">
        <v>342</v>
      </c>
    </row>
    <row r="14" spans="1:11" s="18" customFormat="1" ht="136.5" customHeight="1">
      <c r="A14" s="86" t="s">
        <v>139</v>
      </c>
      <c r="B14" s="39">
        <v>12000</v>
      </c>
      <c r="C14" s="40"/>
      <c r="D14" s="40"/>
      <c r="E14" s="39">
        <v>38000</v>
      </c>
      <c r="F14" s="84">
        <f>B14+E14</f>
        <v>50000</v>
      </c>
      <c r="G14" s="87" t="s">
        <v>140</v>
      </c>
      <c r="H14" s="21" t="s">
        <v>173</v>
      </c>
      <c r="I14" s="153" t="s">
        <v>343</v>
      </c>
    </row>
    <row r="15" spans="1:11" ht="129" customHeight="1">
      <c r="A15" s="35" t="s">
        <v>331</v>
      </c>
      <c r="B15" s="39">
        <v>62000</v>
      </c>
      <c r="C15" s="40"/>
      <c r="D15" s="40"/>
      <c r="E15" s="39">
        <v>70000</v>
      </c>
      <c r="F15" s="39">
        <f>SUM(B15+E15)</f>
        <v>132000</v>
      </c>
      <c r="G15" s="27" t="s">
        <v>150</v>
      </c>
      <c r="H15" s="21" t="s">
        <v>187</v>
      </c>
      <c r="I15" s="153" t="s">
        <v>344</v>
      </c>
    </row>
    <row r="16" spans="1:11" ht="39" customHeight="1">
      <c r="A16" s="102" t="s">
        <v>91</v>
      </c>
      <c r="B16" s="103">
        <f>SUM(B13:B15)</f>
        <v>94000</v>
      </c>
      <c r="C16" s="103">
        <f>SUM(C13:C15)</f>
        <v>0</v>
      </c>
      <c r="D16" s="103">
        <f>SUM(D13:D15)</f>
        <v>0</v>
      </c>
      <c r="E16" s="103">
        <f>SUM(E13:E15)</f>
        <v>128000</v>
      </c>
      <c r="F16" s="103">
        <f>SUM(F13:F15)</f>
        <v>222000</v>
      </c>
      <c r="G16" s="104"/>
      <c r="H16" s="105"/>
      <c r="I16" s="150"/>
    </row>
    <row r="17" spans="1:9" ht="39" customHeight="1">
      <c r="A17" s="102" t="s">
        <v>114</v>
      </c>
      <c r="B17" s="103">
        <f>SUM(B8+B16)</f>
        <v>299000</v>
      </c>
      <c r="C17" s="103">
        <f>SUM(C8+C16)</f>
        <v>0</v>
      </c>
      <c r="D17" s="103">
        <f>SUM(D8+D16)</f>
        <v>0</v>
      </c>
      <c r="E17" s="103">
        <f>SUM(E8+E16)</f>
        <v>278000</v>
      </c>
      <c r="F17" s="103">
        <f>SUM(F8+F16)</f>
        <v>577000</v>
      </c>
      <c r="G17" s="104"/>
      <c r="H17" s="105"/>
      <c r="I17" s="150"/>
    </row>
    <row r="18" spans="1:9">
      <c r="A18" s="33" t="s">
        <v>14</v>
      </c>
      <c r="B18" s="1" t="s">
        <v>23</v>
      </c>
      <c r="C18" s="1"/>
      <c r="D18" s="1"/>
      <c r="E18" s="1"/>
      <c r="F18" s="1"/>
      <c r="G18" s="96"/>
      <c r="H18" s="1"/>
      <c r="I18" s="97"/>
    </row>
    <row r="19" spans="1:9">
      <c r="A19" s="33" t="s">
        <v>17</v>
      </c>
      <c r="B19" s="1" t="s">
        <v>24</v>
      </c>
      <c r="C19" s="1"/>
      <c r="D19" s="1"/>
      <c r="E19" s="1"/>
      <c r="F19" s="1"/>
      <c r="G19" s="96"/>
      <c r="H19" s="1"/>
      <c r="I19" s="97"/>
    </row>
    <row r="20" spans="1:9">
      <c r="A20" s="33" t="s">
        <v>18</v>
      </c>
      <c r="B20" s="1" t="s">
        <v>25</v>
      </c>
      <c r="C20" s="1"/>
      <c r="D20" s="1"/>
      <c r="E20" s="1"/>
      <c r="F20" s="1"/>
      <c r="G20" s="96"/>
      <c r="H20" s="1"/>
      <c r="I20" s="97"/>
    </row>
    <row r="21" spans="1:9" ht="66" customHeight="1">
      <c r="A21" s="98" t="s">
        <v>92</v>
      </c>
      <c r="B21" s="100" t="s">
        <v>1</v>
      </c>
      <c r="C21" s="99" t="s">
        <v>7</v>
      </c>
      <c r="D21" s="99" t="s">
        <v>8</v>
      </c>
      <c r="E21" s="100" t="s">
        <v>2</v>
      </c>
      <c r="F21" s="100" t="s">
        <v>3</v>
      </c>
      <c r="G21" s="101" t="s">
        <v>4</v>
      </c>
      <c r="H21" s="99" t="s">
        <v>87</v>
      </c>
      <c r="I21" s="147" t="s">
        <v>6</v>
      </c>
    </row>
    <row r="22" spans="1:9" ht="127.5" customHeight="1">
      <c r="A22" s="69" t="s">
        <v>304</v>
      </c>
      <c r="B22" s="70">
        <v>7900</v>
      </c>
      <c r="C22" s="70">
        <v>0</v>
      </c>
      <c r="D22" s="70">
        <v>0</v>
      </c>
      <c r="E22" s="70">
        <v>4800</v>
      </c>
      <c r="F22" s="70">
        <v>12700</v>
      </c>
      <c r="G22" s="71" t="s">
        <v>305</v>
      </c>
      <c r="H22" s="71" t="s">
        <v>306</v>
      </c>
      <c r="I22" s="154" t="s">
        <v>307</v>
      </c>
    </row>
    <row r="23" spans="1:9" ht="114.75" customHeight="1">
      <c r="A23" s="69" t="s">
        <v>308</v>
      </c>
      <c r="B23" s="70">
        <v>10000</v>
      </c>
      <c r="C23" s="70">
        <v>0</v>
      </c>
      <c r="D23" s="70">
        <v>0</v>
      </c>
      <c r="E23" s="70">
        <v>40000</v>
      </c>
      <c r="F23" s="70">
        <v>50000</v>
      </c>
      <c r="G23" s="71" t="s">
        <v>309</v>
      </c>
      <c r="H23" s="71" t="s">
        <v>310</v>
      </c>
      <c r="I23" s="154" t="s">
        <v>311</v>
      </c>
    </row>
    <row r="24" spans="1:9" ht="107.25" customHeight="1" thickBot="1">
      <c r="A24" s="106" t="s">
        <v>94</v>
      </c>
      <c r="B24" s="107">
        <f>SUM(B22:B23)</f>
        <v>17900</v>
      </c>
      <c r="C24" s="107">
        <f>SUM(C22:C23)</f>
        <v>0</v>
      </c>
      <c r="D24" s="107">
        <f>SUM(D22:D23)</f>
        <v>0</v>
      </c>
      <c r="E24" s="107">
        <f>SUM(E22:E23)</f>
        <v>44800</v>
      </c>
      <c r="F24" s="107">
        <f>SUM(F22:F23)</f>
        <v>62700</v>
      </c>
      <c r="G24" s="108"/>
      <c r="H24" s="105" t="s">
        <v>88</v>
      </c>
      <c r="I24" s="155"/>
    </row>
    <row r="25" spans="1:9" ht="18" customHeight="1" thickTop="1">
      <c r="A25" s="33" t="s">
        <v>14</v>
      </c>
      <c r="B25" s="1" t="s">
        <v>23</v>
      </c>
      <c r="C25" s="1"/>
      <c r="D25" s="1"/>
      <c r="E25" s="1"/>
      <c r="F25" s="1"/>
      <c r="G25" s="96"/>
      <c r="H25" s="1"/>
      <c r="I25" s="97"/>
    </row>
    <row r="26" spans="1:9" ht="16.5" customHeight="1">
      <c r="A26" s="33" t="s">
        <v>17</v>
      </c>
      <c r="B26" s="1" t="s">
        <v>24</v>
      </c>
      <c r="C26" s="1"/>
      <c r="D26" s="1"/>
      <c r="E26" s="1"/>
      <c r="F26" s="1"/>
      <c r="G26" s="96"/>
      <c r="H26" s="1"/>
      <c r="I26" s="97"/>
    </row>
    <row r="27" spans="1:9" ht="19.5" customHeight="1">
      <c r="A27" s="33" t="s">
        <v>73</v>
      </c>
      <c r="B27" s="1" t="s">
        <v>74</v>
      </c>
      <c r="C27" s="1"/>
      <c r="D27" s="1"/>
      <c r="E27" s="1"/>
      <c r="F27" s="1"/>
      <c r="G27" s="96"/>
      <c r="H27" s="1"/>
      <c r="I27" s="97"/>
    </row>
    <row r="28" spans="1:9" ht="32.4">
      <c r="A28" s="98" t="s">
        <v>0</v>
      </c>
      <c r="B28" s="100" t="s">
        <v>1</v>
      </c>
      <c r="C28" s="99" t="s">
        <v>7</v>
      </c>
      <c r="D28" s="99" t="s">
        <v>8</v>
      </c>
      <c r="E28" s="100" t="s">
        <v>2</v>
      </c>
      <c r="F28" s="100" t="s">
        <v>3</v>
      </c>
      <c r="G28" s="101" t="s">
        <v>4</v>
      </c>
      <c r="H28" s="99" t="s">
        <v>87</v>
      </c>
      <c r="I28" s="147" t="s">
        <v>6</v>
      </c>
    </row>
    <row r="29" spans="1:9" ht="66.75" customHeight="1">
      <c r="A29" s="69" t="s">
        <v>312</v>
      </c>
      <c r="B29" s="72">
        <v>26630</v>
      </c>
      <c r="C29" s="72">
        <v>8000</v>
      </c>
      <c r="D29" s="72">
        <v>15500</v>
      </c>
      <c r="E29" s="72">
        <v>20370</v>
      </c>
      <c r="F29" s="72">
        <v>47000</v>
      </c>
      <c r="G29" s="73" t="s">
        <v>313</v>
      </c>
      <c r="H29" s="71" t="s">
        <v>314</v>
      </c>
      <c r="I29" s="156" t="s">
        <v>315</v>
      </c>
    </row>
    <row r="30" spans="1:9" ht="75.75" customHeight="1">
      <c r="A30" s="74" t="s">
        <v>316</v>
      </c>
      <c r="B30" s="75">
        <v>10000</v>
      </c>
      <c r="C30" s="75">
        <v>0</v>
      </c>
      <c r="D30" s="75">
        <v>0</v>
      </c>
      <c r="E30" s="75">
        <v>19200</v>
      </c>
      <c r="F30" s="72">
        <v>29200</v>
      </c>
      <c r="G30" s="76" t="s">
        <v>317</v>
      </c>
      <c r="H30" s="71" t="s">
        <v>314</v>
      </c>
      <c r="I30" s="156" t="s">
        <v>318</v>
      </c>
    </row>
    <row r="31" spans="1:9" ht="25.5" customHeight="1" thickBot="1">
      <c r="A31" s="106" t="s">
        <v>95</v>
      </c>
      <c r="B31" s="107">
        <f>SUM(B29:B30)</f>
        <v>36630</v>
      </c>
      <c r="C31" s="107">
        <f>SUM(C29:C30)</f>
        <v>8000</v>
      </c>
      <c r="D31" s="107">
        <f>SUM(D29:D30)</f>
        <v>15500</v>
      </c>
      <c r="E31" s="107">
        <f>SUM(E29:E30)</f>
        <v>39570</v>
      </c>
      <c r="F31" s="107">
        <f>SUM(F29:F30)</f>
        <v>76200</v>
      </c>
      <c r="G31" s="108"/>
      <c r="H31" s="109"/>
      <c r="I31" s="155"/>
    </row>
    <row r="32" spans="1:9" ht="16.8" thickTop="1">
      <c r="A32" s="33" t="s">
        <v>14</v>
      </c>
      <c r="B32" s="1" t="s">
        <v>23</v>
      </c>
      <c r="C32" s="1"/>
      <c r="D32" s="1"/>
      <c r="E32" s="1"/>
      <c r="F32" s="1"/>
      <c r="G32" s="96"/>
      <c r="H32" s="1"/>
      <c r="I32" s="97"/>
    </row>
    <row r="33" spans="1:9">
      <c r="A33" s="33" t="s">
        <v>17</v>
      </c>
      <c r="B33" s="1" t="s">
        <v>24</v>
      </c>
      <c r="C33" s="1"/>
      <c r="D33" s="1"/>
      <c r="E33" s="1"/>
      <c r="F33" s="1"/>
      <c r="G33" s="96"/>
      <c r="H33" s="1"/>
      <c r="I33" s="97"/>
    </row>
    <row r="34" spans="1:9">
      <c r="A34" s="33" t="s">
        <v>75</v>
      </c>
      <c r="B34" s="1" t="s">
        <v>76</v>
      </c>
      <c r="C34" s="1"/>
      <c r="D34" s="1"/>
      <c r="E34" s="1"/>
      <c r="F34" s="1"/>
      <c r="G34" s="96"/>
      <c r="H34" s="1"/>
      <c r="I34" s="97"/>
    </row>
    <row r="35" spans="1:9" ht="34.5" customHeight="1">
      <c r="A35" s="98" t="s">
        <v>0</v>
      </c>
      <c r="B35" s="100" t="s">
        <v>1</v>
      </c>
      <c r="C35" s="99" t="s">
        <v>7</v>
      </c>
      <c r="D35" s="99" t="s">
        <v>8</v>
      </c>
      <c r="E35" s="100" t="s">
        <v>2</v>
      </c>
      <c r="F35" s="100" t="s">
        <v>3</v>
      </c>
      <c r="G35" s="101" t="s">
        <v>4</v>
      </c>
      <c r="H35" s="99" t="s">
        <v>87</v>
      </c>
      <c r="I35" s="147" t="s">
        <v>6</v>
      </c>
    </row>
    <row r="36" spans="1:9" ht="68.25" customHeight="1">
      <c r="A36" s="110" t="s">
        <v>191</v>
      </c>
      <c r="B36" s="111">
        <v>4000</v>
      </c>
      <c r="C36" s="111">
        <v>0</v>
      </c>
      <c r="D36" s="111">
        <v>0</v>
      </c>
      <c r="E36" s="111">
        <v>4000</v>
      </c>
      <c r="F36" s="111">
        <f>SUM(B36:E36)</f>
        <v>8000</v>
      </c>
      <c r="G36" s="112" t="s">
        <v>192</v>
      </c>
      <c r="H36" s="113" t="s">
        <v>193</v>
      </c>
      <c r="I36" s="157" t="s">
        <v>194</v>
      </c>
    </row>
    <row r="37" spans="1:9" ht="63.75" customHeight="1">
      <c r="A37" s="69" t="s">
        <v>241</v>
      </c>
      <c r="B37" s="72">
        <v>0</v>
      </c>
      <c r="C37" s="72">
        <v>0</v>
      </c>
      <c r="D37" s="72">
        <v>0</v>
      </c>
      <c r="E37" s="72">
        <v>6536</v>
      </c>
      <c r="F37" s="72">
        <f>SUM(B37+E37)</f>
        <v>6536</v>
      </c>
      <c r="G37" s="73" t="s">
        <v>242</v>
      </c>
      <c r="H37" s="114" t="s">
        <v>345</v>
      </c>
      <c r="I37" s="158" t="s">
        <v>346</v>
      </c>
    </row>
    <row r="38" spans="1:9" ht="28.5" customHeight="1" thickBot="1">
      <c r="A38" s="106" t="s">
        <v>96</v>
      </c>
      <c r="B38" s="107">
        <f>SUM(B36:B37)</f>
        <v>4000</v>
      </c>
      <c r="C38" s="107">
        <f>SUM(C36:C37)</f>
        <v>0</v>
      </c>
      <c r="D38" s="107">
        <f>SUM(D36:D37)</f>
        <v>0</v>
      </c>
      <c r="E38" s="107">
        <f>SUM(E36:E37)</f>
        <v>10536</v>
      </c>
      <c r="F38" s="107">
        <f>SUM(F36:F37)</f>
        <v>14536</v>
      </c>
      <c r="G38" s="108"/>
      <c r="H38" s="109"/>
      <c r="I38" s="155"/>
    </row>
    <row r="39" spans="1:9" ht="26.25" customHeight="1" thickTop="1" thickBot="1">
      <c r="A39" s="115" t="s">
        <v>78</v>
      </c>
      <c r="B39" s="116">
        <f>SUM(B24+B31+B38)</f>
        <v>58530</v>
      </c>
      <c r="C39" s="116">
        <f>SUM(C24+C31+C38)</f>
        <v>8000</v>
      </c>
      <c r="D39" s="116">
        <f>SUM(D24+D31+D38)</f>
        <v>15500</v>
      </c>
      <c r="E39" s="116">
        <f>SUM(E24+E31+E38)</f>
        <v>94906</v>
      </c>
      <c r="F39" s="116">
        <f>SUM(F24+F31+F38)</f>
        <v>153436</v>
      </c>
      <c r="G39" s="117"/>
      <c r="H39" s="118"/>
      <c r="I39" s="159"/>
    </row>
    <row r="40" spans="1:9" ht="16.8" thickTop="1">
      <c r="A40" s="119" t="s">
        <v>14</v>
      </c>
      <c r="B40" s="120" t="s">
        <v>23</v>
      </c>
      <c r="C40" s="120"/>
      <c r="D40" s="120"/>
      <c r="E40" s="120"/>
      <c r="F40" s="120"/>
      <c r="G40" s="121"/>
      <c r="H40" s="120"/>
      <c r="I40" s="146"/>
    </row>
    <row r="41" spans="1:9">
      <c r="A41" s="33" t="s">
        <v>26</v>
      </c>
      <c r="B41" s="1" t="s">
        <v>27</v>
      </c>
      <c r="C41" s="1"/>
      <c r="D41" s="1"/>
      <c r="E41" s="1"/>
      <c r="F41" s="1"/>
      <c r="G41" s="96"/>
      <c r="H41" s="1"/>
      <c r="I41" s="97"/>
    </row>
    <row r="42" spans="1:9">
      <c r="A42" s="33" t="s">
        <v>82</v>
      </c>
      <c r="B42" s="1" t="s">
        <v>83</v>
      </c>
      <c r="C42" s="1"/>
      <c r="D42" s="1"/>
      <c r="E42" s="1"/>
      <c r="F42" s="1"/>
      <c r="G42" s="96"/>
      <c r="H42" s="1"/>
      <c r="I42" s="97"/>
    </row>
    <row r="43" spans="1:9" ht="59.25" customHeight="1">
      <c r="A43" s="98" t="s">
        <v>0</v>
      </c>
      <c r="B43" s="99" t="s">
        <v>9</v>
      </c>
      <c r="C43" s="99" t="s">
        <v>10</v>
      </c>
      <c r="D43" s="99" t="s">
        <v>11</v>
      </c>
      <c r="E43" s="99" t="s">
        <v>12</v>
      </c>
      <c r="F43" s="100" t="s">
        <v>3</v>
      </c>
      <c r="G43" s="101" t="s">
        <v>4</v>
      </c>
      <c r="H43" s="100" t="s">
        <v>5</v>
      </c>
      <c r="I43" s="147" t="s">
        <v>6</v>
      </c>
    </row>
    <row r="44" spans="1:9" ht="63" customHeight="1">
      <c r="A44" s="80" t="s">
        <v>243</v>
      </c>
      <c r="B44" s="81">
        <v>12000</v>
      </c>
      <c r="C44" s="81">
        <v>6000</v>
      </c>
      <c r="D44" s="81">
        <v>0</v>
      </c>
      <c r="E44" s="81">
        <v>20000</v>
      </c>
      <c r="F44" s="72">
        <f>SUM(B44+E44)</f>
        <v>32000</v>
      </c>
      <c r="G44" s="55" t="s">
        <v>244</v>
      </c>
      <c r="H44" s="122" t="s">
        <v>245</v>
      </c>
      <c r="I44" s="156" t="s">
        <v>246</v>
      </c>
    </row>
    <row r="45" spans="1:9" ht="82.5" customHeight="1">
      <c r="A45" s="80" t="s">
        <v>247</v>
      </c>
      <c r="B45" s="81">
        <v>10000</v>
      </c>
      <c r="C45" s="81">
        <v>0</v>
      </c>
      <c r="D45" s="81">
        <v>0</v>
      </c>
      <c r="E45" s="81">
        <v>10000</v>
      </c>
      <c r="F45" s="72">
        <f>SUM(B45+E45)</f>
        <v>20000</v>
      </c>
      <c r="G45" s="55" t="s">
        <v>248</v>
      </c>
      <c r="H45" s="122" t="s">
        <v>249</v>
      </c>
      <c r="I45" s="156" t="s">
        <v>250</v>
      </c>
    </row>
    <row r="46" spans="1:9" ht="90">
      <c r="A46" s="80" t="s">
        <v>251</v>
      </c>
      <c r="B46" s="81">
        <v>25000</v>
      </c>
      <c r="C46" s="81">
        <v>0</v>
      </c>
      <c r="D46" s="81">
        <v>0</v>
      </c>
      <c r="E46" s="81">
        <v>0</v>
      </c>
      <c r="F46" s="72">
        <f>SUM(B46+E46)</f>
        <v>25000</v>
      </c>
      <c r="G46" s="55" t="s">
        <v>252</v>
      </c>
      <c r="H46" s="122" t="s">
        <v>329</v>
      </c>
      <c r="I46" s="156" t="s">
        <v>328</v>
      </c>
    </row>
    <row r="47" spans="1:9" ht="55.5" customHeight="1">
      <c r="A47" s="80" t="s">
        <v>253</v>
      </c>
      <c r="B47" s="81">
        <v>18000</v>
      </c>
      <c r="C47" s="81">
        <v>0</v>
      </c>
      <c r="D47" s="81">
        <v>0</v>
      </c>
      <c r="E47" s="81">
        <v>0</v>
      </c>
      <c r="F47" s="72">
        <f>SUM(B47+E47)</f>
        <v>18000</v>
      </c>
      <c r="G47" s="55" t="s">
        <v>254</v>
      </c>
      <c r="H47" s="122" t="s">
        <v>255</v>
      </c>
      <c r="I47" s="156" t="s">
        <v>256</v>
      </c>
    </row>
    <row r="48" spans="1:9" ht="119.25" customHeight="1">
      <c r="A48" s="80" t="s">
        <v>257</v>
      </c>
      <c r="B48" s="81">
        <v>25000</v>
      </c>
      <c r="C48" s="81">
        <v>0</v>
      </c>
      <c r="D48" s="81">
        <v>0</v>
      </c>
      <c r="E48" s="81">
        <v>0</v>
      </c>
      <c r="F48" s="72">
        <f>SUM(B48+E48)</f>
        <v>25000</v>
      </c>
      <c r="G48" s="55" t="s">
        <v>258</v>
      </c>
      <c r="H48" s="122" t="s">
        <v>259</v>
      </c>
      <c r="I48" s="156" t="s">
        <v>260</v>
      </c>
    </row>
    <row r="49" spans="1:9" ht="23.25" customHeight="1" thickBot="1">
      <c r="A49" s="106" t="s">
        <v>97</v>
      </c>
      <c r="B49" s="103">
        <f>SUM(B44:B48)</f>
        <v>90000</v>
      </c>
      <c r="C49" s="103">
        <f>SUM(C44:C48)</f>
        <v>6000</v>
      </c>
      <c r="D49" s="103">
        <f>SUM(D44:D48)</f>
        <v>0</v>
      </c>
      <c r="E49" s="103">
        <f>SUM(E44:E48)</f>
        <v>30000</v>
      </c>
      <c r="F49" s="103">
        <f>SUM(F44:F48)</f>
        <v>120000</v>
      </c>
      <c r="G49" s="104"/>
      <c r="H49" s="105"/>
      <c r="I49" s="150"/>
    </row>
    <row r="50" spans="1:9" ht="16.8" thickTop="1">
      <c r="A50" s="119" t="s">
        <v>14</v>
      </c>
      <c r="B50" s="120" t="s">
        <v>23</v>
      </c>
      <c r="C50" s="120"/>
      <c r="D50" s="120"/>
      <c r="E50" s="120"/>
      <c r="F50" s="120"/>
      <c r="G50" s="121"/>
      <c r="H50" s="120"/>
      <c r="I50" s="146"/>
    </row>
    <row r="51" spans="1:9">
      <c r="A51" s="33" t="s">
        <v>26</v>
      </c>
      <c r="B51" s="1" t="s">
        <v>27</v>
      </c>
      <c r="C51" s="1"/>
      <c r="D51" s="1"/>
      <c r="E51" s="1"/>
      <c r="F51" s="1"/>
      <c r="G51" s="96"/>
      <c r="H51" s="1"/>
      <c r="I51" s="97"/>
    </row>
    <row r="52" spans="1:9">
      <c r="A52" s="33" t="s">
        <v>28</v>
      </c>
      <c r="B52" s="1" t="s">
        <v>84</v>
      </c>
      <c r="C52" s="1"/>
      <c r="D52" s="1"/>
      <c r="E52" s="1"/>
      <c r="F52" s="1"/>
      <c r="G52" s="96"/>
      <c r="H52" s="1"/>
      <c r="I52" s="97"/>
    </row>
    <row r="53" spans="1:9" ht="64.8">
      <c r="A53" s="98" t="s">
        <v>0</v>
      </c>
      <c r="B53" s="99" t="s">
        <v>9</v>
      </c>
      <c r="C53" s="99" t="s">
        <v>10</v>
      </c>
      <c r="D53" s="99" t="s">
        <v>11</v>
      </c>
      <c r="E53" s="99" t="s">
        <v>12</v>
      </c>
      <c r="F53" s="100" t="s">
        <v>3</v>
      </c>
      <c r="G53" s="101" t="s">
        <v>4</v>
      </c>
      <c r="H53" s="99" t="s">
        <v>87</v>
      </c>
      <c r="I53" s="147" t="s">
        <v>6</v>
      </c>
    </row>
    <row r="54" spans="1:9" ht="80.25" customHeight="1">
      <c r="A54" s="46" t="s">
        <v>262</v>
      </c>
      <c r="B54" s="47">
        <v>0</v>
      </c>
      <c r="C54" s="47">
        <v>0</v>
      </c>
      <c r="D54" s="47">
        <v>0</v>
      </c>
      <c r="E54" s="47">
        <v>6536</v>
      </c>
      <c r="F54" s="48">
        <f>SUM(B54+E54)</f>
        <v>6536</v>
      </c>
      <c r="G54" s="49" t="s">
        <v>263</v>
      </c>
      <c r="H54" s="50" t="s">
        <v>264</v>
      </c>
      <c r="I54" s="160" t="s">
        <v>265</v>
      </c>
    </row>
    <row r="55" spans="1:9" ht="50.25" customHeight="1">
      <c r="A55" s="46" t="s">
        <v>266</v>
      </c>
      <c r="B55" s="47">
        <v>22500</v>
      </c>
      <c r="C55" s="47">
        <v>0</v>
      </c>
      <c r="D55" s="47">
        <v>0</v>
      </c>
      <c r="E55" s="47">
        <v>0</v>
      </c>
      <c r="F55" s="48">
        <f>SUM(B55+E55)</f>
        <v>22500</v>
      </c>
      <c r="G55" s="49" t="s">
        <v>267</v>
      </c>
      <c r="H55" s="50" t="s">
        <v>268</v>
      </c>
      <c r="I55" s="160" t="s">
        <v>269</v>
      </c>
    </row>
    <row r="56" spans="1:9" ht="95.25" customHeight="1">
      <c r="A56" s="46" t="s">
        <v>270</v>
      </c>
      <c r="B56" s="47">
        <v>4800</v>
      </c>
      <c r="C56" s="47">
        <v>0</v>
      </c>
      <c r="D56" s="47">
        <v>0</v>
      </c>
      <c r="E56" s="47">
        <v>26140</v>
      </c>
      <c r="F56" s="48">
        <f>SUM(B56+E56)</f>
        <v>30940</v>
      </c>
      <c r="G56" s="49" t="s">
        <v>271</v>
      </c>
      <c r="H56" s="50" t="s">
        <v>272</v>
      </c>
      <c r="I56" s="160" t="s">
        <v>273</v>
      </c>
    </row>
    <row r="57" spans="1:9" ht="39.75" customHeight="1" thickBot="1">
      <c r="A57" s="106" t="s">
        <v>98</v>
      </c>
      <c r="B57" s="103">
        <f>SUM(B54:B56)</f>
        <v>27300</v>
      </c>
      <c r="C57" s="103">
        <f>SUM(C54:C56)</f>
        <v>0</v>
      </c>
      <c r="D57" s="103">
        <f>SUM(D54:D56)</f>
        <v>0</v>
      </c>
      <c r="E57" s="103">
        <f>SUM(E54:E56)</f>
        <v>32676</v>
      </c>
      <c r="F57" s="103">
        <f>SUM(F54:F56)</f>
        <v>59976</v>
      </c>
      <c r="G57" s="104"/>
      <c r="H57" s="105"/>
      <c r="I57" s="150"/>
    </row>
    <row r="58" spans="1:9" ht="39.75" customHeight="1" thickTop="1" thickBot="1">
      <c r="A58" s="115" t="s">
        <v>93</v>
      </c>
      <c r="B58" s="123">
        <f>SUM(B49+B57)</f>
        <v>117300</v>
      </c>
      <c r="C58" s="123">
        <f>SUM(C49+C57)</f>
        <v>6000</v>
      </c>
      <c r="D58" s="123">
        <f>SUM(D49+D57)</f>
        <v>0</v>
      </c>
      <c r="E58" s="123">
        <f>SUM(E49+E57)</f>
        <v>62676</v>
      </c>
      <c r="F58" s="123">
        <f>SUM(F49+F57)</f>
        <v>179976</v>
      </c>
      <c r="G58" s="124"/>
      <c r="H58" s="125"/>
      <c r="I58" s="161"/>
    </row>
    <row r="59" spans="1:9" ht="16.8" thickTop="1">
      <c r="A59" s="119" t="s">
        <v>14</v>
      </c>
      <c r="B59" s="120" t="s">
        <v>23</v>
      </c>
      <c r="C59" s="120"/>
      <c r="D59" s="120"/>
      <c r="E59" s="120"/>
      <c r="F59" s="120"/>
      <c r="G59" s="121"/>
      <c r="H59" s="120"/>
      <c r="I59" s="146"/>
    </row>
    <row r="60" spans="1:9">
      <c r="A60" s="33" t="s">
        <v>29</v>
      </c>
      <c r="B60" s="1" t="s">
        <v>30</v>
      </c>
      <c r="C60" s="1"/>
      <c r="D60" s="1"/>
      <c r="E60" s="1"/>
      <c r="F60" s="1"/>
      <c r="G60" s="96"/>
      <c r="H60" s="1"/>
      <c r="I60" s="97"/>
    </row>
    <row r="61" spans="1:9">
      <c r="A61" s="33" t="s">
        <v>31</v>
      </c>
      <c r="B61" s="1" t="s">
        <v>32</v>
      </c>
      <c r="C61" s="1"/>
      <c r="D61" s="1"/>
      <c r="E61" s="1"/>
      <c r="F61" s="1"/>
      <c r="G61" s="96"/>
      <c r="H61" s="1"/>
      <c r="I61" s="97"/>
    </row>
    <row r="62" spans="1:9" ht="51" customHeight="1">
      <c r="A62" s="98" t="s">
        <v>0</v>
      </c>
      <c r="B62" s="99" t="s">
        <v>9</v>
      </c>
      <c r="C62" s="99" t="s">
        <v>10</v>
      </c>
      <c r="D62" s="99" t="s">
        <v>11</v>
      </c>
      <c r="E62" s="99" t="s">
        <v>12</v>
      </c>
      <c r="F62" s="100" t="s">
        <v>3</v>
      </c>
      <c r="G62" s="101" t="s">
        <v>4</v>
      </c>
      <c r="H62" s="99" t="s">
        <v>87</v>
      </c>
      <c r="I62" s="147" t="s">
        <v>6</v>
      </c>
    </row>
    <row r="63" spans="1:9" ht="56.25" customHeight="1">
      <c r="A63" s="46" t="s">
        <v>274</v>
      </c>
      <c r="B63" s="47">
        <v>0</v>
      </c>
      <c r="C63" s="47">
        <v>0</v>
      </c>
      <c r="D63" s="47">
        <v>0</v>
      </c>
      <c r="E63" s="47">
        <v>19606</v>
      </c>
      <c r="F63" s="48">
        <f>SUM(B63+E63)</f>
        <v>19606</v>
      </c>
      <c r="G63" s="49" t="s">
        <v>275</v>
      </c>
      <c r="H63" s="50" t="s">
        <v>276</v>
      </c>
      <c r="I63" s="160" t="s">
        <v>277</v>
      </c>
    </row>
    <row r="64" spans="1:9" ht="26.25" customHeight="1" thickBot="1">
      <c r="A64" s="106" t="s">
        <v>99</v>
      </c>
      <c r="B64" s="103">
        <f>SUM(B63:B63)</f>
        <v>0</v>
      </c>
      <c r="C64" s="103">
        <f>SUM(C63:C63)</f>
        <v>0</v>
      </c>
      <c r="D64" s="103">
        <f>SUM(D63:D63)</f>
        <v>0</v>
      </c>
      <c r="E64" s="103">
        <f>SUM(E63:E63)</f>
        <v>19606</v>
      </c>
      <c r="F64" s="103">
        <f>SUM(F63:F63)</f>
        <v>19606</v>
      </c>
      <c r="G64" s="104"/>
      <c r="H64" s="105"/>
      <c r="I64" s="150"/>
    </row>
    <row r="65" spans="1:9" ht="32.25" customHeight="1" thickTop="1">
      <c r="A65" s="119" t="s">
        <v>14</v>
      </c>
      <c r="B65" s="120" t="s">
        <v>23</v>
      </c>
      <c r="C65" s="120"/>
      <c r="D65" s="120"/>
      <c r="E65" s="120"/>
      <c r="F65" s="120"/>
      <c r="G65" s="121"/>
      <c r="H65" s="120"/>
      <c r="I65" s="146"/>
    </row>
    <row r="66" spans="1:9" ht="31.5" customHeight="1">
      <c r="A66" s="33" t="s">
        <v>29</v>
      </c>
      <c r="B66" s="1" t="s">
        <v>30</v>
      </c>
      <c r="C66" s="1"/>
      <c r="D66" s="1"/>
      <c r="E66" s="1"/>
      <c r="F66" s="1"/>
      <c r="G66" s="96"/>
      <c r="H66" s="1"/>
      <c r="I66" s="97"/>
    </row>
    <row r="67" spans="1:9" ht="33" customHeight="1">
      <c r="A67" s="33" t="s">
        <v>33</v>
      </c>
      <c r="B67" s="1" t="s">
        <v>34</v>
      </c>
      <c r="C67" s="1"/>
      <c r="D67" s="1"/>
      <c r="E67" s="1"/>
      <c r="F67" s="1"/>
      <c r="G67" s="96"/>
      <c r="H67" s="1"/>
      <c r="I67" s="97"/>
    </row>
    <row r="68" spans="1:9" ht="64.8">
      <c r="A68" s="98" t="s">
        <v>0</v>
      </c>
      <c r="B68" s="99" t="s">
        <v>9</v>
      </c>
      <c r="C68" s="99" t="s">
        <v>10</v>
      </c>
      <c r="D68" s="99" t="s">
        <v>11</v>
      </c>
      <c r="E68" s="99" t="s">
        <v>12</v>
      </c>
      <c r="F68" s="100" t="s">
        <v>3</v>
      </c>
      <c r="G68" s="101" t="s">
        <v>4</v>
      </c>
      <c r="H68" s="99" t="s">
        <v>87</v>
      </c>
      <c r="I68" s="147" t="s">
        <v>6</v>
      </c>
    </row>
    <row r="69" spans="1:9" ht="111.75" customHeight="1">
      <c r="A69" s="51" t="s">
        <v>278</v>
      </c>
      <c r="B69" s="47">
        <v>90000</v>
      </c>
      <c r="C69" s="47">
        <v>75000</v>
      </c>
      <c r="D69" s="47">
        <v>15000</v>
      </c>
      <c r="E69" s="47">
        <v>0</v>
      </c>
      <c r="F69" s="48">
        <f>SUM(B69+E69)</f>
        <v>90000</v>
      </c>
      <c r="G69" s="49" t="s">
        <v>261</v>
      </c>
      <c r="H69" s="50" t="s">
        <v>279</v>
      </c>
      <c r="I69" s="160" t="s">
        <v>340</v>
      </c>
    </row>
    <row r="70" spans="1:9" ht="110.25" customHeight="1">
      <c r="A70" s="51" t="s">
        <v>280</v>
      </c>
      <c r="B70" s="47">
        <v>0</v>
      </c>
      <c r="C70" s="47">
        <v>0</v>
      </c>
      <c r="D70" s="47">
        <v>0</v>
      </c>
      <c r="E70" s="47">
        <v>32680</v>
      </c>
      <c r="F70" s="48">
        <f>SUM(B70+E70)</f>
        <v>32680</v>
      </c>
      <c r="G70" s="49" t="s">
        <v>347</v>
      </c>
      <c r="H70" s="50" t="s">
        <v>281</v>
      </c>
      <c r="I70" s="160" t="s">
        <v>341</v>
      </c>
    </row>
    <row r="71" spans="1:9" ht="115.5" customHeight="1">
      <c r="A71" s="51" t="s">
        <v>282</v>
      </c>
      <c r="B71" s="47">
        <v>17500</v>
      </c>
      <c r="C71" s="47">
        <v>0</v>
      </c>
      <c r="D71" s="47">
        <v>0</v>
      </c>
      <c r="E71" s="47">
        <v>36250</v>
      </c>
      <c r="F71" s="48">
        <f>SUM(B71+E71)</f>
        <v>53750</v>
      </c>
      <c r="G71" s="49" t="s">
        <v>283</v>
      </c>
      <c r="H71" s="50" t="s">
        <v>284</v>
      </c>
      <c r="I71" s="160" t="s">
        <v>348</v>
      </c>
    </row>
    <row r="72" spans="1:9" ht="78" customHeight="1" thickBot="1">
      <c r="A72" s="106" t="s">
        <v>100</v>
      </c>
      <c r="B72" s="103">
        <f>SUM(B69:B71)</f>
        <v>107500</v>
      </c>
      <c r="C72" s="103">
        <f>SUM(C69:C71)</f>
        <v>75000</v>
      </c>
      <c r="D72" s="103">
        <f>SUM(D69:D71)</f>
        <v>15000</v>
      </c>
      <c r="E72" s="103">
        <f>SUM(E69:E71)</f>
        <v>68930</v>
      </c>
      <c r="F72" s="103">
        <f>SUM(F69:F71)</f>
        <v>176430</v>
      </c>
      <c r="G72" s="104"/>
      <c r="H72" s="105"/>
      <c r="I72" s="150"/>
    </row>
    <row r="73" spans="1:9" ht="22.5" customHeight="1" thickTop="1">
      <c r="A73" s="119" t="s">
        <v>14</v>
      </c>
      <c r="B73" s="120" t="s">
        <v>23</v>
      </c>
      <c r="C73" s="120"/>
      <c r="D73" s="120"/>
      <c r="E73" s="120"/>
      <c r="F73" s="120"/>
      <c r="G73" s="121"/>
      <c r="H73" s="120"/>
      <c r="I73" s="146"/>
    </row>
    <row r="74" spans="1:9" ht="15.75" customHeight="1">
      <c r="A74" s="33" t="s">
        <v>29</v>
      </c>
      <c r="B74" s="1" t="s">
        <v>30</v>
      </c>
      <c r="C74" s="1"/>
      <c r="D74" s="1"/>
      <c r="E74" s="1"/>
      <c r="F74" s="1"/>
      <c r="G74" s="96"/>
      <c r="H74" s="1"/>
      <c r="I74" s="97"/>
    </row>
    <row r="75" spans="1:9" ht="18" customHeight="1">
      <c r="A75" s="33" t="s">
        <v>35</v>
      </c>
      <c r="B75" s="1" t="s">
        <v>36</v>
      </c>
      <c r="C75" s="1"/>
      <c r="D75" s="1"/>
      <c r="E75" s="1"/>
      <c r="F75" s="1"/>
      <c r="G75" s="96"/>
      <c r="H75" s="1"/>
      <c r="I75" s="97"/>
    </row>
    <row r="76" spans="1:9" ht="35.25" customHeight="1">
      <c r="A76" s="126" t="s">
        <v>0</v>
      </c>
      <c r="B76" s="99" t="s">
        <v>9</v>
      </c>
      <c r="C76" s="99" t="s">
        <v>10</v>
      </c>
      <c r="D76" s="99" t="s">
        <v>11</v>
      </c>
      <c r="E76" s="99" t="s">
        <v>12</v>
      </c>
      <c r="F76" s="100" t="s">
        <v>3</v>
      </c>
      <c r="G76" s="127" t="s">
        <v>4</v>
      </c>
      <c r="H76" s="128" t="s">
        <v>87</v>
      </c>
      <c r="I76" s="162" t="s">
        <v>6</v>
      </c>
    </row>
    <row r="77" spans="1:9" ht="61.5" customHeight="1">
      <c r="A77" s="129" t="s">
        <v>195</v>
      </c>
      <c r="B77" s="130">
        <v>10000</v>
      </c>
      <c r="C77" s="130">
        <v>3000</v>
      </c>
      <c r="D77" s="130">
        <v>0</v>
      </c>
      <c r="E77" s="130">
        <v>10000</v>
      </c>
      <c r="F77" s="130">
        <f t="shared" ref="F77:F83" si="0">SUM(B77+E77)</f>
        <v>20000</v>
      </c>
      <c r="G77" s="131" t="s">
        <v>196</v>
      </c>
      <c r="H77" s="132" t="s">
        <v>197</v>
      </c>
      <c r="I77" s="163" t="s">
        <v>338</v>
      </c>
    </row>
    <row r="78" spans="1:9" ht="72" customHeight="1">
      <c r="A78" s="129" t="s">
        <v>198</v>
      </c>
      <c r="B78" s="130">
        <v>1000</v>
      </c>
      <c r="C78" s="130">
        <v>0</v>
      </c>
      <c r="D78" s="130">
        <v>0</v>
      </c>
      <c r="E78" s="130">
        <v>2000</v>
      </c>
      <c r="F78" s="130">
        <f t="shared" si="0"/>
        <v>3000</v>
      </c>
      <c r="G78" s="131" t="s">
        <v>199</v>
      </c>
      <c r="H78" s="132" t="s">
        <v>200</v>
      </c>
      <c r="I78" s="163" t="s">
        <v>201</v>
      </c>
    </row>
    <row r="79" spans="1:9" ht="71.25" customHeight="1">
      <c r="A79" s="129" t="s">
        <v>202</v>
      </c>
      <c r="B79" s="130">
        <v>6000</v>
      </c>
      <c r="C79" s="130">
        <v>0</v>
      </c>
      <c r="D79" s="130">
        <v>0</v>
      </c>
      <c r="E79" s="130">
        <v>0</v>
      </c>
      <c r="F79" s="130">
        <f t="shared" si="0"/>
        <v>6000</v>
      </c>
      <c r="G79" s="131" t="s">
        <v>203</v>
      </c>
      <c r="H79" s="132" t="s">
        <v>204</v>
      </c>
      <c r="I79" s="163" t="s">
        <v>205</v>
      </c>
    </row>
    <row r="80" spans="1:9" ht="57.75" customHeight="1">
      <c r="A80" s="129" t="s">
        <v>206</v>
      </c>
      <c r="B80" s="130">
        <v>10000</v>
      </c>
      <c r="C80" s="130">
        <v>3000</v>
      </c>
      <c r="D80" s="130">
        <v>0</v>
      </c>
      <c r="E80" s="130">
        <v>10000</v>
      </c>
      <c r="F80" s="130">
        <f t="shared" si="0"/>
        <v>20000</v>
      </c>
      <c r="G80" s="131" t="s">
        <v>207</v>
      </c>
      <c r="H80" s="132" t="s">
        <v>208</v>
      </c>
      <c r="I80" s="163" t="s">
        <v>339</v>
      </c>
    </row>
    <row r="81" spans="1:9" ht="68.25" customHeight="1">
      <c r="A81" s="129" t="s">
        <v>209</v>
      </c>
      <c r="B81" s="130">
        <v>2000</v>
      </c>
      <c r="C81" s="130">
        <v>0</v>
      </c>
      <c r="D81" s="130">
        <v>0</v>
      </c>
      <c r="E81" s="130">
        <v>7000</v>
      </c>
      <c r="F81" s="130">
        <f t="shared" si="0"/>
        <v>9000</v>
      </c>
      <c r="G81" s="52" t="s">
        <v>210</v>
      </c>
      <c r="H81" s="132" t="s">
        <v>211</v>
      </c>
      <c r="I81" s="163" t="s">
        <v>349</v>
      </c>
    </row>
    <row r="82" spans="1:9" s="18" customFormat="1" ht="90" customHeight="1">
      <c r="A82" s="34" t="s">
        <v>141</v>
      </c>
      <c r="B82" s="84">
        <v>96000</v>
      </c>
      <c r="C82" s="83"/>
      <c r="D82" s="83"/>
      <c r="E82" s="84">
        <v>100000</v>
      </c>
      <c r="F82" s="84">
        <f t="shared" si="0"/>
        <v>196000</v>
      </c>
      <c r="G82" s="19" t="s">
        <v>142</v>
      </c>
      <c r="H82" s="19" t="s">
        <v>174</v>
      </c>
      <c r="I82" s="164" t="s">
        <v>350</v>
      </c>
    </row>
    <row r="83" spans="1:9" s="20" customFormat="1" ht="147" customHeight="1">
      <c r="A83" s="34" t="s">
        <v>143</v>
      </c>
      <c r="B83" s="84">
        <v>50000</v>
      </c>
      <c r="C83" s="88">
        <v>0</v>
      </c>
      <c r="D83" s="88">
        <v>0</v>
      </c>
      <c r="E83" s="84">
        <v>62000</v>
      </c>
      <c r="F83" s="84">
        <f t="shared" si="0"/>
        <v>112000</v>
      </c>
      <c r="G83" s="26" t="s">
        <v>144</v>
      </c>
      <c r="H83" s="19" t="s">
        <v>190</v>
      </c>
      <c r="I83" s="152" t="s">
        <v>351</v>
      </c>
    </row>
    <row r="84" spans="1:9" ht="28.5" customHeight="1" thickBot="1">
      <c r="A84" s="106" t="s">
        <v>101</v>
      </c>
      <c r="B84" s="103">
        <f>SUM(B77:B83)</f>
        <v>175000</v>
      </c>
      <c r="C84" s="103">
        <f>SUM(C77:C83)</f>
        <v>6000</v>
      </c>
      <c r="D84" s="103">
        <f>SUM(D77:D83)</f>
        <v>0</v>
      </c>
      <c r="E84" s="103">
        <f>SUM(E77:E83)</f>
        <v>191000</v>
      </c>
      <c r="F84" s="103">
        <f>SUM(F77:F83)</f>
        <v>366000</v>
      </c>
      <c r="G84" s="104"/>
      <c r="H84" s="105"/>
      <c r="I84" s="150"/>
    </row>
    <row r="85" spans="1:9" ht="30" customHeight="1" thickTop="1" thickBot="1">
      <c r="A85" s="115" t="s">
        <v>79</v>
      </c>
      <c r="B85" s="123">
        <f>SUM(B64+B72+B84)</f>
        <v>282500</v>
      </c>
      <c r="C85" s="123">
        <f>SUM(C64+C72+C84)</f>
        <v>81000</v>
      </c>
      <c r="D85" s="123">
        <f>SUM(D64+D72+D84)</f>
        <v>15000</v>
      </c>
      <c r="E85" s="123">
        <f>SUM(E64+E72+E84)</f>
        <v>279536</v>
      </c>
      <c r="F85" s="123">
        <f>SUM(F64+F72+F84)</f>
        <v>562036</v>
      </c>
      <c r="G85" s="124"/>
      <c r="H85" s="125"/>
      <c r="I85" s="161"/>
    </row>
    <row r="86" spans="1:9" ht="16.8" thickTop="1">
      <c r="A86" s="119" t="s">
        <v>14</v>
      </c>
      <c r="B86" s="120" t="s">
        <v>23</v>
      </c>
      <c r="C86" s="120"/>
      <c r="D86" s="120"/>
      <c r="E86" s="120"/>
      <c r="F86" s="120"/>
      <c r="G86" s="121"/>
      <c r="H86" s="120"/>
      <c r="I86" s="146"/>
    </row>
    <row r="87" spans="1:9">
      <c r="A87" s="33" t="s">
        <v>37</v>
      </c>
      <c r="B87" s="1" t="s">
        <v>38</v>
      </c>
      <c r="C87" s="1"/>
      <c r="D87" s="1"/>
      <c r="E87" s="1"/>
      <c r="F87" s="1"/>
      <c r="G87" s="96"/>
      <c r="H87" s="1"/>
      <c r="I87" s="97"/>
    </row>
    <row r="88" spans="1:9">
      <c r="A88" s="33" t="s">
        <v>39</v>
      </c>
      <c r="B88" s="1" t="s">
        <v>40</v>
      </c>
      <c r="C88" s="1"/>
      <c r="D88" s="1"/>
      <c r="E88" s="1"/>
      <c r="F88" s="1"/>
      <c r="G88" s="96"/>
      <c r="H88" s="1"/>
      <c r="I88" s="97"/>
    </row>
    <row r="89" spans="1:9" ht="64.8">
      <c r="A89" s="98" t="s">
        <v>0</v>
      </c>
      <c r="B89" s="99" t="s">
        <v>9</v>
      </c>
      <c r="C89" s="99" t="s">
        <v>10</v>
      </c>
      <c r="D89" s="99" t="s">
        <v>11</v>
      </c>
      <c r="E89" s="99" t="s">
        <v>12</v>
      </c>
      <c r="F89" s="100" t="s">
        <v>3</v>
      </c>
      <c r="G89" s="101" t="s">
        <v>4</v>
      </c>
      <c r="H89" s="99" t="s">
        <v>87</v>
      </c>
      <c r="I89" s="147" t="s">
        <v>6</v>
      </c>
    </row>
    <row r="90" spans="1:9" ht="24" customHeight="1">
      <c r="A90" s="80"/>
      <c r="B90" s="81"/>
      <c r="C90" s="81"/>
      <c r="D90" s="81"/>
      <c r="E90" s="81" t="s">
        <v>19</v>
      </c>
      <c r="F90" s="72"/>
      <c r="G90" s="55"/>
      <c r="H90" s="122" t="s">
        <v>88</v>
      </c>
      <c r="I90" s="156" t="s">
        <v>72</v>
      </c>
    </row>
    <row r="91" spans="1:9" ht="39.75" customHeight="1" thickBot="1">
      <c r="A91" s="106" t="s">
        <v>102</v>
      </c>
      <c r="B91" s="103">
        <f>SUM(B90:B90)</f>
        <v>0</v>
      </c>
      <c r="C91" s="103">
        <f>SUM(C90:C90)</f>
        <v>0</v>
      </c>
      <c r="D91" s="103">
        <f>SUM(D90:D90)</f>
        <v>0</v>
      </c>
      <c r="E91" s="103">
        <f>SUM(E90:E90)</f>
        <v>0</v>
      </c>
      <c r="F91" s="103">
        <f>SUM(F90:F90)</f>
        <v>0</v>
      </c>
      <c r="G91" s="104"/>
      <c r="H91" s="105"/>
      <c r="I91" s="150"/>
    </row>
    <row r="92" spans="1:9" ht="16.8" thickTop="1">
      <c r="A92" s="119" t="s">
        <v>14</v>
      </c>
      <c r="B92" s="120" t="s">
        <v>23</v>
      </c>
      <c r="C92" s="120"/>
      <c r="D92" s="120"/>
      <c r="E92" s="120"/>
      <c r="F92" s="120"/>
      <c r="G92" s="121"/>
      <c r="H92" s="120"/>
      <c r="I92" s="146"/>
    </row>
    <row r="93" spans="1:9">
      <c r="A93" s="33" t="s">
        <v>37</v>
      </c>
      <c r="B93" s="1" t="s">
        <v>38</v>
      </c>
      <c r="C93" s="1"/>
      <c r="D93" s="1"/>
      <c r="E93" s="1"/>
      <c r="F93" s="1"/>
      <c r="G93" s="96"/>
      <c r="H93" s="1"/>
      <c r="I93" s="97"/>
    </row>
    <row r="94" spans="1:9">
      <c r="A94" s="33" t="s">
        <v>41</v>
      </c>
      <c r="B94" s="1" t="s">
        <v>42</v>
      </c>
      <c r="C94" s="1"/>
      <c r="D94" s="1"/>
      <c r="E94" s="1"/>
      <c r="F94" s="1"/>
      <c r="G94" s="96"/>
      <c r="H94" s="1"/>
      <c r="I94" s="97"/>
    </row>
    <row r="95" spans="1:9" ht="64.8">
      <c r="A95" s="98" t="s">
        <v>0</v>
      </c>
      <c r="B95" s="99" t="s">
        <v>9</v>
      </c>
      <c r="C95" s="99" t="s">
        <v>10</v>
      </c>
      <c r="D95" s="99" t="s">
        <v>11</v>
      </c>
      <c r="E95" s="99" t="s">
        <v>12</v>
      </c>
      <c r="F95" s="100" t="s">
        <v>3</v>
      </c>
      <c r="G95" s="101" t="s">
        <v>4</v>
      </c>
      <c r="H95" s="99" t="s">
        <v>87</v>
      </c>
      <c r="I95" s="147" t="s">
        <v>6</v>
      </c>
    </row>
    <row r="96" spans="1:9" s="20" customFormat="1" ht="102.75" customHeight="1">
      <c r="A96" s="34" t="s">
        <v>145</v>
      </c>
      <c r="B96" s="84">
        <v>27000</v>
      </c>
      <c r="C96" s="83"/>
      <c r="D96" s="83"/>
      <c r="E96" s="84">
        <v>31000</v>
      </c>
      <c r="F96" s="84">
        <f>SUM(B96+E96)</f>
        <v>58000</v>
      </c>
      <c r="G96" s="26" t="s">
        <v>146</v>
      </c>
      <c r="H96" s="19" t="s">
        <v>184</v>
      </c>
      <c r="I96" s="152" t="s">
        <v>352</v>
      </c>
    </row>
    <row r="97" spans="1:9" s="20" customFormat="1" ht="186" customHeight="1">
      <c r="A97" s="34" t="s">
        <v>185</v>
      </c>
      <c r="B97" s="89">
        <v>46000</v>
      </c>
      <c r="C97" s="89">
        <v>0</v>
      </c>
      <c r="D97" s="89">
        <v>0</v>
      </c>
      <c r="E97" s="89">
        <v>65000</v>
      </c>
      <c r="F97" s="90">
        <f>SUM(B97+E97)</f>
        <v>111000</v>
      </c>
      <c r="G97" s="91" t="s">
        <v>147</v>
      </c>
      <c r="H97" s="92" t="s">
        <v>186</v>
      </c>
      <c r="I97" s="165" t="s">
        <v>353</v>
      </c>
    </row>
    <row r="98" spans="1:9" ht="23.25" customHeight="1" thickBot="1">
      <c r="A98" s="106" t="s">
        <v>103</v>
      </c>
      <c r="B98" s="103">
        <f>SUM(B96:B97)</f>
        <v>73000</v>
      </c>
      <c r="C98" s="103">
        <f>SUM(C96:C97)</f>
        <v>0</v>
      </c>
      <c r="D98" s="103">
        <f>SUM(D96:D97)</f>
        <v>0</v>
      </c>
      <c r="E98" s="103">
        <f>SUM(E96:E97)</f>
        <v>96000</v>
      </c>
      <c r="F98" s="103">
        <f>SUM(F96:F97)</f>
        <v>169000</v>
      </c>
      <c r="G98" s="104"/>
      <c r="H98" s="105"/>
      <c r="I98" s="150"/>
    </row>
    <row r="99" spans="1:9" ht="30.75" customHeight="1" thickTop="1">
      <c r="A99" s="119" t="s">
        <v>14</v>
      </c>
      <c r="B99" s="120" t="s">
        <v>23</v>
      </c>
      <c r="C99" s="120"/>
      <c r="D99" s="120"/>
      <c r="E99" s="120"/>
      <c r="F99" s="120"/>
      <c r="G99" s="121"/>
      <c r="H99" s="120"/>
      <c r="I99" s="146"/>
    </row>
    <row r="100" spans="1:9" ht="32.25" customHeight="1">
      <c r="A100" s="33" t="s">
        <v>37</v>
      </c>
      <c r="B100" s="1" t="s">
        <v>38</v>
      </c>
      <c r="C100" s="1"/>
      <c r="D100" s="1"/>
      <c r="E100" s="1"/>
      <c r="F100" s="1"/>
      <c r="G100" s="96"/>
      <c r="H100" s="1"/>
      <c r="I100" s="97"/>
    </row>
    <row r="101" spans="1:9" ht="36" customHeight="1">
      <c r="A101" s="33" t="s">
        <v>43</v>
      </c>
      <c r="B101" s="1" t="s">
        <v>44</v>
      </c>
      <c r="C101" s="1"/>
      <c r="D101" s="1"/>
      <c r="E101" s="1"/>
      <c r="F101" s="1"/>
      <c r="G101" s="96"/>
      <c r="H101" s="1"/>
      <c r="I101" s="97"/>
    </row>
    <row r="102" spans="1:9" ht="64.8">
      <c r="A102" s="98" t="s">
        <v>0</v>
      </c>
      <c r="B102" s="99" t="s">
        <v>9</v>
      </c>
      <c r="C102" s="99" t="s">
        <v>10</v>
      </c>
      <c r="D102" s="99" t="s">
        <v>11</v>
      </c>
      <c r="E102" s="99" t="s">
        <v>12</v>
      </c>
      <c r="F102" s="100" t="s">
        <v>3</v>
      </c>
      <c r="G102" s="101" t="s">
        <v>4</v>
      </c>
      <c r="H102" s="99" t="s">
        <v>87</v>
      </c>
      <c r="I102" s="147" t="s">
        <v>6</v>
      </c>
    </row>
    <row r="103" spans="1:9" s="18" customFormat="1" ht="132" customHeight="1">
      <c r="A103" s="30" t="s">
        <v>148</v>
      </c>
      <c r="B103" s="36">
        <v>96500</v>
      </c>
      <c r="C103" s="36">
        <v>44000</v>
      </c>
      <c r="D103" s="36">
        <v>16000</v>
      </c>
      <c r="E103" s="36">
        <v>0</v>
      </c>
      <c r="F103" s="36">
        <f>SUM(B103+E103)</f>
        <v>96500</v>
      </c>
      <c r="G103" s="25" t="s">
        <v>149</v>
      </c>
      <c r="H103" s="12" t="s">
        <v>176</v>
      </c>
      <c r="I103" s="148" t="s">
        <v>175</v>
      </c>
    </row>
    <row r="104" spans="1:9" ht="65.25" customHeight="1" thickBot="1">
      <c r="A104" s="106" t="s">
        <v>104</v>
      </c>
      <c r="B104" s="103">
        <f>SUM(B103:B103)</f>
        <v>96500</v>
      </c>
      <c r="C104" s="103">
        <f>SUM(C103:C103)</f>
        <v>44000</v>
      </c>
      <c r="D104" s="103">
        <f>SUM(D103:D103)</f>
        <v>16000</v>
      </c>
      <c r="E104" s="103">
        <f>SUM(E103:E103)</f>
        <v>0</v>
      </c>
      <c r="F104" s="103">
        <f>SUM(F103:F103)</f>
        <v>96500</v>
      </c>
      <c r="G104" s="104"/>
      <c r="H104" s="105"/>
      <c r="I104" s="150"/>
    </row>
    <row r="105" spans="1:9" ht="16.8" thickTop="1">
      <c r="A105" s="119" t="s">
        <v>14</v>
      </c>
      <c r="B105" s="120" t="s">
        <v>23</v>
      </c>
      <c r="C105" s="120"/>
      <c r="D105" s="120"/>
      <c r="E105" s="120"/>
      <c r="F105" s="120"/>
      <c r="G105" s="121"/>
      <c r="H105" s="120"/>
      <c r="I105" s="146"/>
    </row>
    <row r="106" spans="1:9">
      <c r="A106" s="33" t="s">
        <v>37</v>
      </c>
      <c r="B106" s="1" t="s">
        <v>38</v>
      </c>
      <c r="C106" s="1"/>
      <c r="D106" s="1"/>
      <c r="E106" s="1"/>
      <c r="F106" s="1"/>
      <c r="G106" s="96"/>
      <c r="H106" s="1"/>
      <c r="I106" s="97"/>
    </row>
    <row r="107" spans="1:9">
      <c r="A107" s="33" t="s">
        <v>45</v>
      </c>
      <c r="B107" s="1" t="s">
        <v>46</v>
      </c>
      <c r="C107" s="1"/>
      <c r="D107" s="1"/>
      <c r="E107" s="1"/>
      <c r="F107" s="1"/>
      <c r="G107" s="96"/>
      <c r="H107" s="1"/>
      <c r="I107" s="97"/>
    </row>
    <row r="108" spans="1:9" ht="64.8">
      <c r="A108" s="98" t="s">
        <v>0</v>
      </c>
      <c r="B108" s="99" t="s">
        <v>9</v>
      </c>
      <c r="C108" s="99" t="s">
        <v>10</v>
      </c>
      <c r="D108" s="99" t="s">
        <v>11</v>
      </c>
      <c r="E108" s="99" t="s">
        <v>12</v>
      </c>
      <c r="F108" s="100" t="s">
        <v>3</v>
      </c>
      <c r="G108" s="101" t="s">
        <v>4</v>
      </c>
      <c r="H108" s="99" t="s">
        <v>87</v>
      </c>
      <c r="I108" s="147" t="s">
        <v>6</v>
      </c>
    </row>
    <row r="109" spans="1:9" ht="69.900000000000006" customHeight="1">
      <c r="A109" s="133" t="s">
        <v>285</v>
      </c>
      <c r="B109" s="47">
        <v>0</v>
      </c>
      <c r="C109" s="47">
        <v>0</v>
      </c>
      <c r="D109" s="47">
        <v>0</v>
      </c>
      <c r="E109" s="47">
        <v>45752</v>
      </c>
      <c r="F109" s="48">
        <f>SUM(B109+E109)</f>
        <v>45752</v>
      </c>
      <c r="G109" s="49" t="s">
        <v>286</v>
      </c>
      <c r="H109" s="50" t="s">
        <v>287</v>
      </c>
      <c r="I109" s="160" t="s">
        <v>337</v>
      </c>
    </row>
    <row r="110" spans="1:9" ht="33" customHeight="1" thickBot="1">
      <c r="A110" s="134" t="s">
        <v>105</v>
      </c>
      <c r="B110" s="103">
        <f>SUM(B109:B109)</f>
        <v>0</v>
      </c>
      <c r="C110" s="103">
        <f>SUM(C109:C109)</f>
        <v>0</v>
      </c>
      <c r="D110" s="103">
        <f>SUM(D109:D109)</f>
        <v>0</v>
      </c>
      <c r="E110" s="103">
        <f>SUM(E109:E109)</f>
        <v>45752</v>
      </c>
      <c r="F110" s="103">
        <f>SUM(F109:F109)</f>
        <v>45752</v>
      </c>
      <c r="G110" s="104"/>
      <c r="H110" s="105"/>
      <c r="I110" s="150"/>
    </row>
    <row r="111" spans="1:9" ht="16.8" thickTop="1">
      <c r="A111" s="119" t="s">
        <v>14</v>
      </c>
      <c r="B111" s="120" t="s">
        <v>23</v>
      </c>
      <c r="C111" s="120"/>
      <c r="D111" s="120"/>
      <c r="E111" s="120"/>
      <c r="F111" s="120"/>
      <c r="G111" s="121"/>
      <c r="H111" s="120"/>
      <c r="I111" s="146"/>
    </row>
    <row r="112" spans="1:9">
      <c r="A112" s="33" t="s">
        <v>37</v>
      </c>
      <c r="B112" s="1" t="s">
        <v>38</v>
      </c>
      <c r="C112" s="1"/>
      <c r="D112" s="1"/>
      <c r="E112" s="1"/>
      <c r="F112" s="1"/>
      <c r="G112" s="96"/>
      <c r="H112" s="1"/>
      <c r="I112" s="97"/>
    </row>
    <row r="113" spans="1:9">
      <c r="A113" s="33" t="s">
        <v>85</v>
      </c>
      <c r="B113" s="1" t="s">
        <v>86</v>
      </c>
      <c r="C113" s="1"/>
      <c r="D113" s="1"/>
      <c r="E113" s="1"/>
      <c r="F113" s="1"/>
      <c r="G113" s="96"/>
      <c r="H113" s="1"/>
      <c r="I113" s="97"/>
    </row>
    <row r="114" spans="1:9" ht="50.25" customHeight="1">
      <c r="A114" s="98" t="s">
        <v>0</v>
      </c>
      <c r="B114" s="99" t="s">
        <v>9</v>
      </c>
      <c r="C114" s="99" t="s">
        <v>10</v>
      </c>
      <c r="D114" s="99" t="s">
        <v>11</v>
      </c>
      <c r="E114" s="99" t="s">
        <v>12</v>
      </c>
      <c r="F114" s="100" t="s">
        <v>3</v>
      </c>
      <c r="G114" s="101" t="s">
        <v>4</v>
      </c>
      <c r="H114" s="99" t="s">
        <v>87</v>
      </c>
      <c r="I114" s="147" t="s">
        <v>6</v>
      </c>
    </row>
    <row r="115" spans="1:9" ht="87.75" customHeight="1">
      <c r="A115" s="46" t="s">
        <v>288</v>
      </c>
      <c r="B115" s="47">
        <v>0</v>
      </c>
      <c r="C115" s="47">
        <v>0</v>
      </c>
      <c r="D115" s="47">
        <v>0</v>
      </c>
      <c r="E115" s="47">
        <v>120916</v>
      </c>
      <c r="F115" s="47">
        <f>SUM(B115+E115)</f>
        <v>120916</v>
      </c>
      <c r="G115" s="49" t="s">
        <v>289</v>
      </c>
      <c r="H115" s="50" t="s">
        <v>290</v>
      </c>
      <c r="I115" s="160" t="s">
        <v>291</v>
      </c>
    </row>
    <row r="116" spans="1:9" ht="69.900000000000006" customHeight="1">
      <c r="A116" s="51" t="s">
        <v>292</v>
      </c>
      <c r="B116" s="47">
        <v>6000</v>
      </c>
      <c r="C116" s="47">
        <v>0</v>
      </c>
      <c r="D116" s="47">
        <v>0</v>
      </c>
      <c r="E116" s="47">
        <v>12300</v>
      </c>
      <c r="F116" s="47">
        <f>SUM(B116+E116)</f>
        <v>18300</v>
      </c>
      <c r="G116" s="49" t="s">
        <v>293</v>
      </c>
      <c r="H116" s="50" t="s">
        <v>294</v>
      </c>
      <c r="I116" s="160" t="s">
        <v>295</v>
      </c>
    </row>
    <row r="117" spans="1:9" ht="34.5" customHeight="1" thickBot="1">
      <c r="A117" s="134" t="s">
        <v>106</v>
      </c>
      <c r="B117" s="103">
        <f>SUM(B115:B116)</f>
        <v>6000</v>
      </c>
      <c r="C117" s="103">
        <f>SUM(C115:C116)</f>
        <v>0</v>
      </c>
      <c r="D117" s="103">
        <f>SUM(D115:D116)</f>
        <v>0</v>
      </c>
      <c r="E117" s="103">
        <f>SUM(E115:E116)</f>
        <v>133216</v>
      </c>
      <c r="F117" s="103">
        <f>SUM(F115:F116)</f>
        <v>139216</v>
      </c>
      <c r="G117" s="104"/>
      <c r="H117" s="105"/>
      <c r="I117" s="150"/>
    </row>
    <row r="118" spans="1:9" ht="30.75" customHeight="1" thickTop="1" thickBot="1">
      <c r="A118" s="115" t="s">
        <v>77</v>
      </c>
      <c r="B118" s="123">
        <f>SUM(B91+B98+B104+B110+B117)</f>
        <v>175500</v>
      </c>
      <c r="C118" s="123">
        <f>SUM(C91+C98+C104+C110+C117)</f>
        <v>44000</v>
      </c>
      <c r="D118" s="123">
        <f>SUM(D91+D98+D104+D110+D117)</f>
        <v>16000</v>
      </c>
      <c r="E118" s="123">
        <f>SUM(E91+E98+E104+E110+E117)</f>
        <v>274968</v>
      </c>
      <c r="F118" s="123">
        <f>SUM(F91+F98+F104+F110+F117)</f>
        <v>450468</v>
      </c>
      <c r="G118" s="124"/>
      <c r="H118" s="125"/>
      <c r="I118" s="161"/>
    </row>
    <row r="119" spans="1:9" ht="16.8" thickTop="1">
      <c r="A119" s="119" t="s">
        <v>47</v>
      </c>
      <c r="B119" s="120" t="s">
        <v>49</v>
      </c>
      <c r="C119" s="120"/>
      <c r="D119" s="120"/>
      <c r="E119" s="120"/>
      <c r="F119" s="120"/>
      <c r="G119" s="121"/>
      <c r="H119" s="120"/>
      <c r="I119" s="146"/>
    </row>
    <row r="120" spans="1:9">
      <c r="A120" s="33" t="s">
        <v>48</v>
      </c>
      <c r="B120" s="1" t="s">
        <v>50</v>
      </c>
      <c r="C120" s="1"/>
      <c r="D120" s="1"/>
      <c r="E120" s="1"/>
      <c r="F120" s="1"/>
      <c r="G120" s="96"/>
      <c r="H120" s="1"/>
      <c r="I120" s="97"/>
    </row>
    <row r="121" spans="1:9">
      <c r="A121" s="33" t="s">
        <v>51</v>
      </c>
      <c r="B121" s="1" t="s">
        <v>52</v>
      </c>
      <c r="C121" s="1"/>
      <c r="D121" s="1"/>
      <c r="E121" s="1"/>
      <c r="F121" s="1"/>
      <c r="G121" s="96"/>
      <c r="H121" s="1"/>
      <c r="I121" s="97"/>
    </row>
    <row r="122" spans="1:9" ht="64.8">
      <c r="A122" s="98" t="s">
        <v>0</v>
      </c>
      <c r="B122" s="99" t="s">
        <v>9</v>
      </c>
      <c r="C122" s="99" t="s">
        <v>10</v>
      </c>
      <c r="D122" s="99" t="s">
        <v>11</v>
      </c>
      <c r="E122" s="99" t="s">
        <v>12</v>
      </c>
      <c r="F122" s="100" t="s">
        <v>3</v>
      </c>
      <c r="G122" s="101" t="s">
        <v>4</v>
      </c>
      <c r="H122" s="99" t="s">
        <v>87</v>
      </c>
      <c r="I122" s="147" t="s">
        <v>6</v>
      </c>
    </row>
    <row r="123" spans="1:9" s="18" customFormat="1" ht="69.900000000000006" customHeight="1">
      <c r="A123" s="135" t="s">
        <v>212</v>
      </c>
      <c r="B123" s="41">
        <v>34000</v>
      </c>
      <c r="C123" s="136">
        <v>0</v>
      </c>
      <c r="D123" s="136">
        <v>0</v>
      </c>
      <c r="E123" s="136">
        <v>30000</v>
      </c>
      <c r="F123" s="137">
        <f>SUM(B123:E123)</f>
        <v>64000</v>
      </c>
      <c r="G123" s="138" t="s">
        <v>213</v>
      </c>
      <c r="H123" s="138" t="s">
        <v>214</v>
      </c>
      <c r="I123" s="166" t="s">
        <v>215</v>
      </c>
    </row>
    <row r="124" spans="1:9" s="18" customFormat="1" ht="69.900000000000006" customHeight="1">
      <c r="A124" s="53" t="s">
        <v>216</v>
      </c>
      <c r="B124" s="41">
        <v>64600</v>
      </c>
      <c r="C124" s="54">
        <v>0</v>
      </c>
      <c r="D124" s="54">
        <v>0</v>
      </c>
      <c r="E124" s="54">
        <v>0</v>
      </c>
      <c r="F124" s="54">
        <f>SUM(B124:E124)</f>
        <v>64600</v>
      </c>
      <c r="G124" s="138" t="s">
        <v>217</v>
      </c>
      <c r="H124" s="56" t="s">
        <v>218</v>
      </c>
      <c r="I124" s="156" t="s">
        <v>219</v>
      </c>
    </row>
    <row r="125" spans="1:9" s="18" customFormat="1" ht="55.2">
      <c r="A125" s="30" t="s">
        <v>151</v>
      </c>
      <c r="B125" s="41">
        <v>30000</v>
      </c>
      <c r="C125" s="29"/>
      <c r="D125" s="29"/>
      <c r="E125" s="41">
        <v>45000</v>
      </c>
      <c r="F125" s="41">
        <f>SUM(B125+E125)</f>
        <v>75000</v>
      </c>
      <c r="G125" s="12" t="s">
        <v>177</v>
      </c>
      <c r="H125" s="12" t="s">
        <v>178</v>
      </c>
      <c r="I125" s="148" t="s">
        <v>326</v>
      </c>
    </row>
    <row r="126" spans="1:9" s="18" customFormat="1" ht="71.25" customHeight="1">
      <c r="A126" s="30" t="s">
        <v>152</v>
      </c>
      <c r="B126" s="41">
        <v>10000</v>
      </c>
      <c r="C126" s="29"/>
      <c r="D126" s="29"/>
      <c r="E126" s="41">
        <v>10000</v>
      </c>
      <c r="F126" s="41">
        <f>SUM(B126+E126)</f>
        <v>20000</v>
      </c>
      <c r="G126" s="12" t="s">
        <v>153</v>
      </c>
      <c r="H126" s="12" t="s">
        <v>179</v>
      </c>
      <c r="I126" s="148" t="s">
        <v>180</v>
      </c>
    </row>
    <row r="127" spans="1:9" ht="90.75" customHeight="1">
      <c r="A127" s="31" t="s">
        <v>154</v>
      </c>
      <c r="B127" s="42">
        <v>10000</v>
      </c>
      <c r="C127" s="28"/>
      <c r="D127" s="28"/>
      <c r="E127" s="42">
        <v>15000</v>
      </c>
      <c r="F127" s="41">
        <f>SUM(B127+E127)</f>
        <v>25000</v>
      </c>
      <c r="G127" s="13" t="s">
        <v>155</v>
      </c>
      <c r="H127" s="13" t="s">
        <v>181</v>
      </c>
      <c r="I127" s="149" t="s">
        <v>330</v>
      </c>
    </row>
    <row r="128" spans="1:9" ht="138">
      <c r="A128" s="31" t="s">
        <v>156</v>
      </c>
      <c r="B128" s="42">
        <v>48500</v>
      </c>
      <c r="C128" s="28"/>
      <c r="D128" s="28"/>
      <c r="E128" s="42">
        <v>0</v>
      </c>
      <c r="F128" s="41">
        <f>SUM(B128+E128)</f>
        <v>48500</v>
      </c>
      <c r="G128" s="13" t="s">
        <v>157</v>
      </c>
      <c r="H128" s="13" t="s">
        <v>158</v>
      </c>
      <c r="I128" s="149" t="s">
        <v>182</v>
      </c>
    </row>
    <row r="129" spans="1:9" ht="75">
      <c r="A129" s="77" t="s">
        <v>319</v>
      </c>
      <c r="B129" s="78">
        <v>6000</v>
      </c>
      <c r="C129" s="78">
        <v>0</v>
      </c>
      <c r="D129" s="78">
        <v>4800</v>
      </c>
      <c r="E129" s="78">
        <v>6000</v>
      </c>
      <c r="F129" s="78">
        <f>SUM(B129+E129)</f>
        <v>12000</v>
      </c>
      <c r="G129" s="79" t="s">
        <v>320</v>
      </c>
      <c r="H129" s="79" t="s">
        <v>321</v>
      </c>
      <c r="I129" s="167" t="s">
        <v>322</v>
      </c>
    </row>
    <row r="130" spans="1:9" ht="47.25" customHeight="1" thickBot="1">
      <c r="A130" s="106" t="s">
        <v>107</v>
      </c>
      <c r="B130" s="103">
        <f>SUM(B123:B129)</f>
        <v>203100</v>
      </c>
      <c r="C130" s="103">
        <f>SUM(C123:C129)</f>
        <v>0</v>
      </c>
      <c r="D130" s="103">
        <f>SUM(D123:D129)</f>
        <v>4800</v>
      </c>
      <c r="E130" s="103">
        <f>SUM(E123:E129)</f>
        <v>106000</v>
      </c>
      <c r="F130" s="103">
        <f>SUM(F123:F129)</f>
        <v>309100</v>
      </c>
      <c r="G130" s="104"/>
      <c r="H130" s="105"/>
      <c r="I130" s="150"/>
    </row>
    <row r="131" spans="1:9" ht="33.75" customHeight="1" thickTop="1">
      <c r="A131" s="119" t="s">
        <v>47</v>
      </c>
      <c r="B131" s="120" t="s">
        <v>49</v>
      </c>
      <c r="C131" s="120"/>
      <c r="D131" s="120"/>
      <c r="E131" s="120"/>
      <c r="F131" s="120"/>
      <c r="G131" s="121"/>
      <c r="H131" s="120"/>
      <c r="I131" s="146"/>
    </row>
    <row r="132" spans="1:9" s="20" customFormat="1" ht="32.25" customHeight="1">
      <c r="A132" s="33" t="s">
        <v>48</v>
      </c>
      <c r="B132" s="1" t="s">
        <v>50</v>
      </c>
      <c r="C132" s="1"/>
      <c r="D132" s="1"/>
      <c r="E132" s="1"/>
      <c r="F132" s="1"/>
      <c r="G132" s="96"/>
      <c r="H132" s="1"/>
      <c r="I132" s="97"/>
    </row>
    <row r="133" spans="1:9" ht="69.900000000000006" customHeight="1">
      <c r="A133" s="33" t="s">
        <v>53</v>
      </c>
      <c r="B133" s="1" t="s">
        <v>54</v>
      </c>
      <c r="C133" s="1"/>
      <c r="D133" s="1"/>
      <c r="E133" s="1"/>
      <c r="F133" s="1"/>
      <c r="G133" s="96"/>
      <c r="H133" s="1"/>
      <c r="I133" s="97"/>
    </row>
    <row r="134" spans="1:9" ht="69.900000000000006" customHeight="1">
      <c r="A134" s="98" t="s">
        <v>0</v>
      </c>
      <c r="B134" s="99" t="s">
        <v>9</v>
      </c>
      <c r="C134" s="99" t="s">
        <v>10</v>
      </c>
      <c r="D134" s="99" t="s">
        <v>11</v>
      </c>
      <c r="E134" s="99" t="s">
        <v>12</v>
      </c>
      <c r="F134" s="100" t="s">
        <v>3</v>
      </c>
      <c r="G134" s="101" t="s">
        <v>4</v>
      </c>
      <c r="H134" s="99" t="s">
        <v>87</v>
      </c>
      <c r="I134" s="147" t="s">
        <v>6</v>
      </c>
    </row>
    <row r="135" spans="1:9" ht="79.5" customHeight="1">
      <c r="A135" s="53" t="s">
        <v>220</v>
      </c>
      <c r="B135" s="54">
        <v>20000</v>
      </c>
      <c r="C135" s="54">
        <v>0</v>
      </c>
      <c r="D135" s="54">
        <v>0</v>
      </c>
      <c r="E135" s="54">
        <v>20000</v>
      </c>
      <c r="F135" s="54">
        <v>40000</v>
      </c>
      <c r="G135" s="55" t="s">
        <v>221</v>
      </c>
      <c r="H135" s="56" t="s">
        <v>222</v>
      </c>
      <c r="I135" s="156" t="s">
        <v>223</v>
      </c>
    </row>
    <row r="136" spans="1:9" ht="104.25" customHeight="1">
      <c r="A136" s="53" t="s">
        <v>224</v>
      </c>
      <c r="B136" s="54">
        <v>2000</v>
      </c>
      <c r="C136" s="54">
        <v>0</v>
      </c>
      <c r="D136" s="54">
        <v>0</v>
      </c>
      <c r="E136" s="54">
        <v>4000</v>
      </c>
      <c r="F136" s="54">
        <v>6000</v>
      </c>
      <c r="G136" s="55" t="s">
        <v>225</v>
      </c>
      <c r="H136" s="56" t="s">
        <v>226</v>
      </c>
      <c r="I136" s="156" t="s">
        <v>227</v>
      </c>
    </row>
    <row r="137" spans="1:9" ht="105">
      <c r="A137" s="57" t="s">
        <v>228</v>
      </c>
      <c r="B137" s="58">
        <v>12000</v>
      </c>
      <c r="C137" s="58">
        <v>10000</v>
      </c>
      <c r="D137" s="58">
        <v>0</v>
      </c>
      <c r="E137" s="58">
        <v>3800</v>
      </c>
      <c r="F137" s="59">
        <f>SUM(B137+E137)</f>
        <v>15800</v>
      </c>
      <c r="G137" s="60" t="s">
        <v>229</v>
      </c>
      <c r="H137" s="61" t="s">
        <v>230</v>
      </c>
      <c r="I137" s="168" t="s">
        <v>231</v>
      </c>
    </row>
    <row r="138" spans="1:9" ht="372.6">
      <c r="A138" s="30" t="s">
        <v>159</v>
      </c>
      <c r="B138" s="41">
        <v>80000</v>
      </c>
      <c r="C138" s="29"/>
      <c r="D138" s="29"/>
      <c r="E138" s="41">
        <v>106500</v>
      </c>
      <c r="F138" s="41">
        <f>SUM(B138+E138)</f>
        <v>186500</v>
      </c>
      <c r="G138" s="25" t="s">
        <v>160</v>
      </c>
      <c r="H138" s="12" t="s">
        <v>161</v>
      </c>
      <c r="I138" s="152" t="s">
        <v>354</v>
      </c>
    </row>
    <row r="139" spans="1:9" s="20" customFormat="1" ht="41.25" customHeight="1" thickBot="1">
      <c r="A139" s="106" t="s">
        <v>108</v>
      </c>
      <c r="B139" s="103">
        <f>SUM(B135:B138)</f>
        <v>114000</v>
      </c>
      <c r="C139" s="103">
        <f>SUM(C135:C138)</f>
        <v>10000</v>
      </c>
      <c r="D139" s="103">
        <f>SUM(D135:D138)</f>
        <v>0</v>
      </c>
      <c r="E139" s="103">
        <f>SUM(E135:E138)</f>
        <v>134300</v>
      </c>
      <c r="F139" s="103">
        <f>SUM(F135:F138)</f>
        <v>248300</v>
      </c>
      <c r="G139" s="104"/>
      <c r="H139" s="105"/>
      <c r="I139" s="150"/>
    </row>
    <row r="140" spans="1:9" s="20" customFormat="1" ht="53.25" customHeight="1" thickTop="1" thickBot="1">
      <c r="A140" s="115" t="s">
        <v>80</v>
      </c>
      <c r="B140" s="123">
        <f>SUM(B130+B139)</f>
        <v>317100</v>
      </c>
      <c r="C140" s="123">
        <f>SUM(C130+C139)</f>
        <v>10000</v>
      </c>
      <c r="D140" s="123">
        <f>SUM(D130+D139)</f>
        <v>4800</v>
      </c>
      <c r="E140" s="123">
        <f>SUM(E130+E139)</f>
        <v>240300</v>
      </c>
      <c r="F140" s="123">
        <f>SUM(F130+F139)</f>
        <v>557400</v>
      </c>
      <c r="G140" s="124"/>
      <c r="H140" s="125"/>
      <c r="I140" s="161"/>
    </row>
    <row r="141" spans="1:9" ht="69.900000000000006" customHeight="1" thickTop="1">
      <c r="A141" s="119" t="s">
        <v>47</v>
      </c>
      <c r="B141" s="120" t="s">
        <v>49</v>
      </c>
      <c r="C141" s="120"/>
      <c r="D141" s="120"/>
      <c r="E141" s="120"/>
      <c r="F141" s="120"/>
      <c r="G141" s="121"/>
      <c r="H141" s="120"/>
      <c r="I141" s="146"/>
    </row>
    <row r="142" spans="1:9" ht="39.75" customHeight="1">
      <c r="A142" s="33" t="s">
        <v>55</v>
      </c>
      <c r="B142" s="1" t="s">
        <v>56</v>
      </c>
      <c r="C142" s="1"/>
      <c r="D142" s="1"/>
      <c r="E142" s="1"/>
      <c r="F142" s="1"/>
      <c r="G142" s="96"/>
      <c r="H142" s="1"/>
      <c r="I142" s="97"/>
    </row>
    <row r="143" spans="1:9">
      <c r="A143" s="33" t="s">
        <v>57</v>
      </c>
      <c r="B143" s="1" t="s">
        <v>58</v>
      </c>
      <c r="C143" s="1"/>
      <c r="D143" s="1"/>
      <c r="E143" s="1"/>
      <c r="F143" s="1"/>
      <c r="G143" s="96"/>
      <c r="H143" s="1"/>
      <c r="I143" s="97"/>
    </row>
    <row r="144" spans="1:9" ht="64.8">
      <c r="A144" s="98" t="s">
        <v>0</v>
      </c>
      <c r="B144" s="99" t="s">
        <v>9</v>
      </c>
      <c r="C144" s="99" t="s">
        <v>10</v>
      </c>
      <c r="D144" s="99" t="s">
        <v>11</v>
      </c>
      <c r="E144" s="99" t="s">
        <v>12</v>
      </c>
      <c r="F144" s="100" t="s">
        <v>3</v>
      </c>
      <c r="G144" s="101" t="s">
        <v>4</v>
      </c>
      <c r="H144" s="99" t="s">
        <v>87</v>
      </c>
      <c r="I144" s="147" t="s">
        <v>6</v>
      </c>
    </row>
    <row r="145" spans="1:9" ht="78.75" customHeight="1">
      <c r="A145" s="62" t="s">
        <v>232</v>
      </c>
      <c r="B145" s="63">
        <v>80000</v>
      </c>
      <c r="C145" s="63">
        <v>0</v>
      </c>
      <c r="D145" s="63">
        <v>0</v>
      </c>
      <c r="E145" s="63">
        <v>75000</v>
      </c>
      <c r="F145" s="63">
        <f>SUM(B145+E145)</f>
        <v>155000</v>
      </c>
      <c r="G145" s="64" t="s">
        <v>233</v>
      </c>
      <c r="H145" s="65" t="s">
        <v>234</v>
      </c>
      <c r="I145" s="169" t="s">
        <v>358</v>
      </c>
    </row>
    <row r="146" spans="1:9" ht="96" customHeight="1">
      <c r="A146" s="57" t="s">
        <v>235</v>
      </c>
      <c r="B146" s="58">
        <v>40000</v>
      </c>
      <c r="C146" s="58">
        <v>0</v>
      </c>
      <c r="D146" s="58">
        <v>0</v>
      </c>
      <c r="E146" s="58">
        <v>45000</v>
      </c>
      <c r="F146" s="59">
        <f>SUM(B146+E146)</f>
        <v>85000</v>
      </c>
      <c r="G146" s="60" t="s">
        <v>236</v>
      </c>
      <c r="H146" s="61" t="s">
        <v>237</v>
      </c>
      <c r="I146" s="168" t="s">
        <v>332</v>
      </c>
    </row>
    <row r="147" spans="1:9" s="18" customFormat="1" ht="108.75" customHeight="1">
      <c r="A147" s="34" t="s">
        <v>162</v>
      </c>
      <c r="B147" s="43">
        <v>20000</v>
      </c>
      <c r="C147" s="44"/>
      <c r="D147" s="44"/>
      <c r="E147" s="43">
        <v>27000</v>
      </c>
      <c r="F147" s="43">
        <f>SUM(B147+E147)</f>
        <v>47000</v>
      </c>
      <c r="G147" s="26" t="s">
        <v>163</v>
      </c>
      <c r="H147" s="19" t="s">
        <v>189</v>
      </c>
      <c r="I147" s="152" t="s">
        <v>355</v>
      </c>
    </row>
    <row r="148" spans="1:9" ht="133.5" customHeight="1">
      <c r="A148" s="86" t="s">
        <v>164</v>
      </c>
      <c r="B148" s="94">
        <v>68000</v>
      </c>
      <c r="C148" s="93"/>
      <c r="D148" s="93"/>
      <c r="E148" s="94">
        <v>79000</v>
      </c>
      <c r="F148" s="94">
        <f>SUM(B148+E148)</f>
        <v>147000</v>
      </c>
      <c r="G148" s="27" t="s">
        <v>165</v>
      </c>
      <c r="H148" s="21" t="s">
        <v>188</v>
      </c>
      <c r="I148" s="153" t="s">
        <v>356</v>
      </c>
    </row>
    <row r="149" spans="1:9" ht="25.5" customHeight="1" thickBot="1">
      <c r="A149" s="106" t="s">
        <v>112</v>
      </c>
      <c r="B149" s="139">
        <f>SUM(B145:B148)</f>
        <v>208000</v>
      </c>
      <c r="C149" s="139">
        <f>SUM(C145:C148)</f>
        <v>0</v>
      </c>
      <c r="D149" s="139">
        <f>SUM(D145:D148)</f>
        <v>0</v>
      </c>
      <c r="E149" s="139">
        <f>SUM(E145:E148)</f>
        <v>226000</v>
      </c>
      <c r="F149" s="139">
        <f>SUM(F145:F148)</f>
        <v>434000</v>
      </c>
      <c r="G149" s="104"/>
      <c r="H149" s="105"/>
      <c r="I149" s="150"/>
    </row>
    <row r="150" spans="1:9" ht="16.8" thickTop="1">
      <c r="A150" s="119" t="s">
        <v>59</v>
      </c>
      <c r="B150" s="120" t="s">
        <v>60</v>
      </c>
      <c r="C150" s="120"/>
      <c r="D150" s="120"/>
      <c r="E150" s="120"/>
      <c r="F150" s="120"/>
      <c r="G150" s="121"/>
      <c r="H150" s="120"/>
      <c r="I150" s="146"/>
    </row>
    <row r="151" spans="1:9">
      <c r="A151" s="33" t="s">
        <v>61</v>
      </c>
      <c r="B151" s="1" t="s">
        <v>62</v>
      </c>
      <c r="C151" s="1"/>
      <c r="D151" s="1"/>
      <c r="E151" s="1"/>
      <c r="F151" s="1"/>
      <c r="G151" s="96"/>
      <c r="H151" s="1"/>
      <c r="I151" s="97"/>
    </row>
    <row r="152" spans="1:9">
      <c r="A152" s="33" t="s">
        <v>63</v>
      </c>
      <c r="B152" s="1" t="s">
        <v>64</v>
      </c>
      <c r="C152" s="1"/>
      <c r="D152" s="1"/>
      <c r="E152" s="1"/>
      <c r="F152" s="1"/>
      <c r="G152" s="96"/>
      <c r="H152" s="1"/>
      <c r="I152" s="97"/>
    </row>
    <row r="153" spans="1:9" ht="64.8">
      <c r="A153" s="98" t="s">
        <v>0</v>
      </c>
      <c r="B153" s="99" t="s">
        <v>9</v>
      </c>
      <c r="C153" s="99" t="s">
        <v>10</v>
      </c>
      <c r="D153" s="99" t="s">
        <v>11</v>
      </c>
      <c r="E153" s="99" t="s">
        <v>12</v>
      </c>
      <c r="F153" s="100" t="s">
        <v>3</v>
      </c>
      <c r="G153" s="101" t="s">
        <v>4</v>
      </c>
      <c r="H153" s="99" t="s">
        <v>87</v>
      </c>
      <c r="I153" s="147" t="s">
        <v>6</v>
      </c>
    </row>
    <row r="154" spans="1:9" ht="69.900000000000006" customHeight="1">
      <c r="A154" s="30" t="s">
        <v>166</v>
      </c>
      <c r="B154" s="41">
        <v>20000</v>
      </c>
      <c r="C154" s="29"/>
      <c r="D154" s="29"/>
      <c r="E154" s="41">
        <v>0</v>
      </c>
      <c r="F154" s="45">
        <v>20000</v>
      </c>
      <c r="G154" s="25" t="s">
        <v>167</v>
      </c>
      <c r="H154" s="12" t="s">
        <v>183</v>
      </c>
      <c r="I154" s="148" t="s">
        <v>168</v>
      </c>
    </row>
    <row r="155" spans="1:9" ht="96" customHeight="1">
      <c r="A155" s="80" t="s">
        <v>239</v>
      </c>
      <c r="B155" s="81">
        <v>52070</v>
      </c>
      <c r="C155" s="81"/>
      <c r="D155" s="81"/>
      <c r="E155" s="81">
        <v>33252</v>
      </c>
      <c r="F155" s="72">
        <f>SUM(B155+E155)</f>
        <v>85322</v>
      </c>
      <c r="G155" s="55" t="s">
        <v>240</v>
      </c>
      <c r="H155" s="122" t="s">
        <v>238</v>
      </c>
      <c r="I155" s="156" t="s">
        <v>327</v>
      </c>
    </row>
    <row r="156" spans="1:9" ht="113.25" customHeight="1">
      <c r="A156" s="46" t="s">
        <v>296</v>
      </c>
      <c r="B156" s="47">
        <v>0</v>
      </c>
      <c r="C156" s="47">
        <v>0</v>
      </c>
      <c r="D156" s="47">
        <v>0</v>
      </c>
      <c r="E156" s="66">
        <v>13070</v>
      </c>
      <c r="F156" s="67">
        <f>SUM(B156+E156)</f>
        <v>13070</v>
      </c>
      <c r="G156" s="49" t="s">
        <v>297</v>
      </c>
      <c r="H156" s="68" t="s">
        <v>335</v>
      </c>
      <c r="I156" s="160" t="s">
        <v>298</v>
      </c>
    </row>
    <row r="157" spans="1:9" ht="129.75" customHeight="1">
      <c r="A157" s="46" t="s">
        <v>299</v>
      </c>
      <c r="B157" s="47">
        <v>0</v>
      </c>
      <c r="C157" s="47">
        <v>0</v>
      </c>
      <c r="D157" s="47">
        <v>0</v>
      </c>
      <c r="E157" s="47">
        <v>9802</v>
      </c>
      <c r="F157" s="48">
        <f>SUM(B157+E157)</f>
        <v>9802</v>
      </c>
      <c r="G157" s="49" t="s">
        <v>300</v>
      </c>
      <c r="H157" s="68" t="s">
        <v>334</v>
      </c>
      <c r="I157" s="170" t="s">
        <v>301</v>
      </c>
    </row>
    <row r="158" spans="1:9" ht="101.25" customHeight="1">
      <c r="A158" s="46" t="s">
        <v>302</v>
      </c>
      <c r="B158" s="47">
        <v>0</v>
      </c>
      <c r="C158" s="47">
        <v>0</v>
      </c>
      <c r="D158" s="47">
        <v>0</v>
      </c>
      <c r="E158" s="47">
        <v>12000</v>
      </c>
      <c r="F158" s="48">
        <f>SUM(B158+E158)</f>
        <v>12000</v>
      </c>
      <c r="G158" s="49" t="s">
        <v>303</v>
      </c>
      <c r="H158" s="50" t="s">
        <v>336</v>
      </c>
      <c r="I158" s="160" t="s">
        <v>333</v>
      </c>
    </row>
    <row r="159" spans="1:9" ht="39.75" customHeight="1" thickBot="1">
      <c r="A159" s="106" t="s">
        <v>109</v>
      </c>
      <c r="B159" s="103">
        <f>SUM(B154:B158)</f>
        <v>72070</v>
      </c>
      <c r="C159" s="103">
        <f>SUM(C154:C158)</f>
        <v>0</v>
      </c>
      <c r="D159" s="103">
        <f>SUM(D154:D158)</f>
        <v>0</v>
      </c>
      <c r="E159" s="103">
        <f>SUM(E154:E158)</f>
        <v>68124</v>
      </c>
      <c r="F159" s="103">
        <f>SUM(F154:F158)</f>
        <v>140194</v>
      </c>
      <c r="G159" s="104"/>
      <c r="H159" s="105"/>
      <c r="I159" s="150"/>
    </row>
    <row r="160" spans="1:9" ht="39.75" customHeight="1" thickTop="1">
      <c r="A160" s="119" t="s">
        <v>59</v>
      </c>
      <c r="B160" s="120" t="s">
        <v>60</v>
      </c>
      <c r="C160" s="120"/>
      <c r="D160" s="120"/>
      <c r="E160" s="120"/>
      <c r="F160" s="120"/>
      <c r="G160" s="121"/>
      <c r="H160" s="120"/>
      <c r="I160" s="146"/>
    </row>
    <row r="161" spans="1:9">
      <c r="A161" s="33" t="s">
        <v>61</v>
      </c>
      <c r="B161" s="1" t="s">
        <v>62</v>
      </c>
      <c r="C161" s="1"/>
      <c r="D161" s="1"/>
      <c r="E161" s="1"/>
      <c r="F161" s="1"/>
      <c r="G161" s="96"/>
      <c r="H161" s="1"/>
      <c r="I161" s="97"/>
    </row>
    <row r="162" spans="1:9">
      <c r="A162" s="33" t="s">
        <v>65</v>
      </c>
      <c r="B162" s="1" t="s">
        <v>66</v>
      </c>
      <c r="C162" s="1"/>
      <c r="D162" s="1"/>
      <c r="E162" s="1"/>
      <c r="F162" s="1"/>
      <c r="G162" s="96"/>
      <c r="H162" s="1"/>
      <c r="I162" s="97"/>
    </row>
    <row r="163" spans="1:9" ht="64.8">
      <c r="A163" s="98" t="s">
        <v>0</v>
      </c>
      <c r="B163" s="99" t="s">
        <v>9</v>
      </c>
      <c r="C163" s="99" t="s">
        <v>10</v>
      </c>
      <c r="D163" s="99" t="s">
        <v>11</v>
      </c>
      <c r="E163" s="99" t="s">
        <v>12</v>
      </c>
      <c r="F163" s="100" t="s">
        <v>3</v>
      </c>
      <c r="G163" s="101" t="s">
        <v>4</v>
      </c>
      <c r="H163" s="99" t="s">
        <v>87</v>
      </c>
      <c r="I163" s="147" t="s">
        <v>6</v>
      </c>
    </row>
    <row r="164" spans="1:9" ht="32.4">
      <c r="A164" s="80"/>
      <c r="B164" s="81"/>
      <c r="C164" s="81"/>
      <c r="D164" s="81"/>
      <c r="E164" s="81"/>
      <c r="F164" s="72">
        <f>SUM(B164+E164)</f>
        <v>0</v>
      </c>
      <c r="G164" s="55"/>
      <c r="H164" s="122" t="s">
        <v>88</v>
      </c>
      <c r="I164" s="156" t="s">
        <v>72</v>
      </c>
    </row>
    <row r="165" spans="1:9" ht="69.900000000000006" customHeight="1" thickBot="1">
      <c r="A165" s="140" t="s">
        <v>110</v>
      </c>
      <c r="B165" s="81">
        <f>SUM(B164:B164)</f>
        <v>0</v>
      </c>
      <c r="C165" s="81">
        <f>SUM(C164:C164)</f>
        <v>0</v>
      </c>
      <c r="D165" s="81">
        <f>SUM(D164:D164)</f>
        <v>0</v>
      </c>
      <c r="E165" s="81">
        <f>SUM(E164:E164)</f>
        <v>0</v>
      </c>
      <c r="F165" s="81">
        <f>SUM(F164:F164)</f>
        <v>0</v>
      </c>
      <c r="G165" s="55"/>
      <c r="H165" s="122"/>
      <c r="I165" s="171"/>
    </row>
    <row r="166" spans="1:9" ht="39.75" customHeight="1" thickTop="1" thickBot="1">
      <c r="A166" s="115" t="s">
        <v>81</v>
      </c>
      <c r="B166" s="123">
        <f>SUM(B159+B165)</f>
        <v>72070</v>
      </c>
      <c r="C166" s="123">
        <f>SUM(C159+C165)</f>
        <v>0</v>
      </c>
      <c r="D166" s="123">
        <f>SUM(D159+D165)</f>
        <v>0</v>
      </c>
      <c r="E166" s="123">
        <f>SUM(E159+E165)</f>
        <v>68124</v>
      </c>
      <c r="F166" s="123">
        <f>SUM(F159+F165)</f>
        <v>140194</v>
      </c>
      <c r="G166" s="124"/>
      <c r="H166" s="125"/>
      <c r="I166" s="161"/>
    </row>
    <row r="167" spans="1:9" ht="39.75" customHeight="1" thickTop="1">
      <c r="A167" s="119" t="s">
        <v>59</v>
      </c>
      <c r="B167" s="120" t="s">
        <v>60</v>
      </c>
      <c r="C167" s="120"/>
      <c r="D167" s="120"/>
      <c r="E167" s="120"/>
      <c r="F167" s="120"/>
      <c r="G167" s="121"/>
      <c r="H167" s="120"/>
      <c r="I167" s="146"/>
    </row>
    <row r="168" spans="1:9" ht="16.5" customHeight="1">
      <c r="A168" s="33" t="s">
        <v>67</v>
      </c>
      <c r="B168" s="1" t="s">
        <v>68</v>
      </c>
      <c r="C168" s="1"/>
      <c r="D168" s="1"/>
      <c r="E168" s="1"/>
      <c r="F168" s="1"/>
      <c r="G168" s="96"/>
      <c r="H168" s="1"/>
      <c r="I168" s="97"/>
    </row>
    <row r="169" spans="1:9" ht="34.5" customHeight="1">
      <c r="A169" s="33" t="s">
        <v>69</v>
      </c>
      <c r="B169" s="1" t="s">
        <v>70</v>
      </c>
      <c r="C169" s="1"/>
      <c r="D169" s="1"/>
      <c r="E169" s="1"/>
      <c r="F169" s="1"/>
      <c r="G169" s="96"/>
      <c r="H169" s="1"/>
      <c r="I169" s="97"/>
    </row>
    <row r="170" spans="1:9" ht="64.8">
      <c r="A170" s="98" t="s">
        <v>0</v>
      </c>
      <c r="B170" s="99" t="s">
        <v>9</v>
      </c>
      <c r="C170" s="99" t="s">
        <v>10</v>
      </c>
      <c r="D170" s="99" t="s">
        <v>11</v>
      </c>
      <c r="E170" s="99" t="s">
        <v>12</v>
      </c>
      <c r="F170" s="100" t="s">
        <v>3</v>
      </c>
      <c r="G170" s="101" t="s">
        <v>4</v>
      </c>
      <c r="H170" s="99" t="s">
        <v>87</v>
      </c>
      <c r="I170" s="147" t="s">
        <v>6</v>
      </c>
    </row>
    <row r="171" spans="1:9" ht="32.4">
      <c r="A171" s="80"/>
      <c r="B171" s="81"/>
      <c r="C171" s="81"/>
      <c r="D171" s="81"/>
      <c r="E171" s="81"/>
      <c r="F171" s="72">
        <f>SUM(B171+E171)</f>
        <v>0</v>
      </c>
      <c r="G171" s="55"/>
      <c r="H171" s="122" t="s">
        <v>88</v>
      </c>
      <c r="I171" s="156" t="s">
        <v>72</v>
      </c>
    </row>
    <row r="172" spans="1:9" ht="25.5" customHeight="1" thickBot="1">
      <c r="A172" s="106" t="s">
        <v>111</v>
      </c>
      <c r="B172" s="103">
        <f>SUM(B171:B171)</f>
        <v>0</v>
      </c>
      <c r="C172" s="103">
        <f>SUM(C171:C171)</f>
        <v>0</v>
      </c>
      <c r="D172" s="103">
        <f>SUM(D171:D171)</f>
        <v>0</v>
      </c>
      <c r="E172" s="103">
        <f>SUM(E171:E171)</f>
        <v>0</v>
      </c>
      <c r="F172" s="103">
        <f>SUM(F171:F171)</f>
        <v>0</v>
      </c>
      <c r="G172" s="104"/>
      <c r="H172" s="105"/>
      <c r="I172" s="150"/>
    </row>
    <row r="173" spans="1:9" ht="30" customHeight="1" thickTop="1" thickBot="1">
      <c r="A173" s="106" t="s">
        <v>71</v>
      </c>
      <c r="B173" s="103">
        <f>SUM(B17+B39+B58+B85+B118+B140+B149+B166+B172)</f>
        <v>1530000</v>
      </c>
      <c r="C173" s="103">
        <f>SUM(C17+C39+C58+C85+C118+C140+C149+C166+C172)</f>
        <v>149000</v>
      </c>
      <c r="D173" s="103">
        <f>SUM(D17+D39+D58+D85+D118+D140+D149+D166+D172)</f>
        <v>51300</v>
      </c>
      <c r="E173" s="103">
        <f>SUM(E17+E39+E58+E85+E118+E140+E149+E166+E172)</f>
        <v>1524510</v>
      </c>
      <c r="F173" s="103">
        <f>SUM(F17+F39+F58+F85+F118+F140+F149+F166+F172)</f>
        <v>3054510</v>
      </c>
      <c r="G173" s="104"/>
      <c r="H173" s="105"/>
      <c r="I173" s="150"/>
    </row>
    <row r="174" spans="1:9" ht="16.8" thickTop="1">
      <c r="A174" s="177" t="s">
        <v>357</v>
      </c>
      <c r="B174" s="178"/>
      <c r="C174" s="178"/>
      <c r="D174" s="178"/>
      <c r="E174" s="178"/>
      <c r="F174" s="178"/>
      <c r="G174" s="178"/>
      <c r="H174" s="178"/>
      <c r="I174" s="178"/>
    </row>
    <row r="175" spans="1:9">
      <c r="A175" s="179"/>
      <c r="B175" s="180"/>
      <c r="C175" s="180"/>
      <c r="D175" s="180"/>
      <c r="E175" s="180"/>
      <c r="F175" s="180"/>
      <c r="G175" s="180"/>
      <c r="H175" s="180"/>
      <c r="I175" s="180"/>
    </row>
    <row r="176" spans="1:9">
      <c r="A176" s="141"/>
      <c r="B176" s="142"/>
      <c r="C176" s="142"/>
      <c r="D176" s="142"/>
      <c r="E176" s="142"/>
      <c r="F176" s="142"/>
      <c r="G176" s="143"/>
      <c r="H176" s="142"/>
      <c r="I176" s="142"/>
    </row>
    <row r="177" spans="1:9">
      <c r="A177" s="141"/>
      <c r="B177" s="142"/>
      <c r="C177" s="142"/>
      <c r="D177" s="142"/>
      <c r="E177" s="142"/>
      <c r="F177" s="142"/>
      <c r="G177" s="143"/>
      <c r="H177" s="142"/>
      <c r="I177" s="142"/>
    </row>
    <row r="178" spans="1:9">
      <c r="A178" s="141"/>
      <c r="B178" s="142"/>
      <c r="C178" s="142"/>
      <c r="D178" s="142"/>
      <c r="E178" s="142"/>
      <c r="F178" s="142"/>
      <c r="G178" s="143"/>
      <c r="H178" s="142"/>
      <c r="I178" s="142"/>
    </row>
    <row r="179" spans="1:9">
      <c r="A179" s="141"/>
      <c r="B179" s="142"/>
      <c r="C179" s="142"/>
      <c r="D179" s="142"/>
      <c r="E179" s="142"/>
      <c r="F179" s="142"/>
      <c r="G179" s="143"/>
      <c r="H179" s="142"/>
      <c r="I179" s="142"/>
    </row>
    <row r="180" spans="1:9">
      <c r="A180" s="141"/>
      <c r="B180" s="142"/>
      <c r="C180" s="142"/>
      <c r="D180" s="142"/>
      <c r="E180" s="142"/>
      <c r="F180" s="142"/>
      <c r="G180" s="143"/>
      <c r="H180" s="142"/>
      <c r="I180" s="142"/>
    </row>
    <row r="181" spans="1:9">
      <c r="A181" s="141"/>
      <c r="B181" s="142"/>
      <c r="C181" s="142"/>
      <c r="D181" s="142"/>
      <c r="E181" s="142"/>
      <c r="F181" s="142"/>
      <c r="G181" s="143"/>
      <c r="H181" s="142"/>
      <c r="I181" s="142"/>
    </row>
    <row r="182" spans="1:9">
      <c r="A182" s="141"/>
      <c r="B182" s="142"/>
      <c r="C182" s="142"/>
      <c r="D182" s="142"/>
      <c r="E182" s="142"/>
      <c r="F182" s="142"/>
      <c r="G182" s="143"/>
      <c r="H182" s="142"/>
      <c r="I182" s="142"/>
    </row>
    <row r="183" spans="1:9">
      <c r="A183" s="141"/>
      <c r="B183" s="142"/>
      <c r="C183" s="142"/>
      <c r="D183" s="142"/>
      <c r="E183" s="142"/>
      <c r="F183" s="142"/>
      <c r="G183" s="143"/>
      <c r="H183" s="142"/>
      <c r="I183" s="142"/>
    </row>
    <row r="184" spans="1:9">
      <c r="A184" s="141"/>
      <c r="B184" s="142"/>
      <c r="C184" s="142"/>
      <c r="D184" s="142"/>
      <c r="E184" s="142"/>
      <c r="F184" s="142"/>
      <c r="G184" s="143"/>
      <c r="H184" s="142"/>
      <c r="I184" s="142"/>
    </row>
  </sheetData>
  <mergeCells count="2">
    <mergeCell ref="A174:I175"/>
    <mergeCell ref="A1:I1"/>
  </mergeCells>
  <phoneticPr fontId="1" type="noConversion"/>
  <pageMargins left="0.35433070866141736" right="0.35433070866141736" top="0.39370078740157483" bottom="0.39370078740157483" header="0.51181102362204722" footer="0.31496062992125984"/>
  <pageSetup paperSize="9" orientation="landscape"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工作表1</vt:lpstr>
      <vt:lpstr>111預算</vt:lpstr>
    </vt:vector>
  </TitlesOfParts>
  <Company>LHU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HUST</cp:lastModifiedBy>
  <cp:lastPrinted>2021-12-29T00:51:20Z</cp:lastPrinted>
  <dcterms:created xsi:type="dcterms:W3CDTF">2009-09-10T02:39:27Z</dcterms:created>
  <dcterms:modified xsi:type="dcterms:W3CDTF">2022-01-21T01:49:59Z</dcterms:modified>
</cp:coreProperties>
</file>